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remei.ardebol\Desktop\"/>
    </mc:Choice>
  </mc:AlternateContent>
  <xr:revisionPtr revIDLastSave="0" documentId="13_ncr:1_{D540CB68-BAD0-4F3F-B4B2-C74B027A6419}" xr6:coauthVersionLast="47" xr6:coauthVersionMax="47" xr10:uidLastSave="{00000000-0000-0000-0000-000000000000}"/>
  <bookViews>
    <workbookView xWindow="-120" yWindow="-120" windowWidth="29040" windowHeight="15720" xr2:uid="{00000000-000D-0000-FFFF-FFFF00000000}"/>
  </bookViews>
  <sheets>
    <sheet name="Quadre de comandament" sheetId="1" r:id="rId1"/>
    <sheet name="Notes metodològiques" sheetId="2" r:id="rId2"/>
    <sheet name="P.1.1" sheetId="3" r:id="rId3"/>
    <sheet name="P.2.1.1" sheetId="4" r:id="rId4"/>
    <sheet name="P.2.1.2" sheetId="5" r:id="rId5"/>
    <sheet name="P.2.1.3" sheetId="6" r:id="rId6"/>
    <sheet name="P.2.1.4" sheetId="7" r:id="rId7"/>
    <sheet name="P.3.1" sheetId="8" r:id="rId8"/>
    <sheet name="P.3.2" sheetId="9" r:id="rId9"/>
    <sheet name="P.3.3" sheetId="10" r:id="rId10"/>
    <sheet name="P.3.4" sheetId="11" r:id="rId11"/>
    <sheet name="P.3.5" sheetId="12" r:id="rId12"/>
    <sheet name="P.3.6" sheetId="13" r:id="rId13"/>
    <sheet name="P.3.7" sheetId="14" r:id="rId14"/>
    <sheet name="P.4.1" sheetId="15" r:id="rId15"/>
    <sheet name="P.4.2" sheetId="16" r:id="rId16"/>
    <sheet name="P.4.3" sheetId="17" r:id="rId17"/>
    <sheet name="P.4.4" sheetId="18" r:id="rId18"/>
    <sheet name="P.5.1" sheetId="19" r:id="rId19"/>
    <sheet name="P.5.2" sheetId="20" r:id="rId20"/>
    <sheet name="P.6.1" sheetId="21" r:id="rId21"/>
    <sheet name="P.7.1" sheetId="22" r:id="rId22"/>
    <sheet name="P.8.1" sheetId="23" r:id="rId23"/>
    <sheet name="SATISFACCIÓ ESTUDIANTAT" sheetId="24" r:id="rId24"/>
    <sheet name="SATISFACCIÓ TITULATS" sheetId="25" r:id="rId25"/>
    <sheet name="SATISFACCIÓ PDI" sheetId="26" r:id="rId26"/>
    <sheet name="PDI categoria, doctorat i sexe" sheetId="27" r:id="rId27"/>
    <sheet name="PTGAS per categoria i sexe " sheetId="28" r:id="rId28"/>
    <sheet name="Selecció PTGAS ETSEIB" sheetId="29" r:id="rId29"/>
    <sheet name="Dones que ocupen càrrecs acad." sheetId="30" r:id="rId30"/>
    <sheet name="Satisf. amb activ. promoció" sheetId="31" r:id="rId31"/>
    <sheet name="Activitats orientació profess" sheetId="32" r:id="rId32"/>
  </sheets>
  <definedNames>
    <definedName name="_xlnm._FilterDatabase" localSheetId="0" hidden="1">'Quadre de comandament'!$B$2:$K$97</definedName>
    <definedName name="_Toc31367562" localSheetId="31">'Activitats orientació profess'!#REF!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36" roundtripDataChecksum="5DP17CXmRm6nnNx1/YddIt2olM6wxj1axjSrSrnXZeQ="/>
    </ext>
  </extLst>
</workbook>
</file>

<file path=xl/calcChain.xml><?xml version="1.0" encoding="utf-8"?>
<calcChain xmlns="http://schemas.openxmlformats.org/spreadsheetml/2006/main">
  <c r="F9" i="29" l="1"/>
  <c r="E9" i="29"/>
  <c r="D9" i="29"/>
  <c r="C9" i="29"/>
  <c r="N51" i="28"/>
  <c r="M51" i="28"/>
  <c r="L51" i="28"/>
  <c r="K51" i="28"/>
  <c r="J51" i="28"/>
  <c r="N50" i="28"/>
  <c r="M50" i="28"/>
  <c r="L50" i="28"/>
  <c r="K50" i="28"/>
  <c r="J50" i="28"/>
  <c r="G41" i="28"/>
  <c r="F41" i="28"/>
  <c r="G40" i="28"/>
  <c r="F40" i="28"/>
  <c r="G39" i="28"/>
  <c r="F39" i="28"/>
  <c r="G20" i="28"/>
  <c r="F20" i="28"/>
  <c r="G19" i="28"/>
  <c r="F19" i="28"/>
  <c r="G18" i="28"/>
  <c r="F18" i="28"/>
  <c r="N259" i="27"/>
  <c r="M259" i="27"/>
  <c r="L259" i="27"/>
  <c r="K259" i="27"/>
  <c r="J259" i="27"/>
  <c r="I259" i="27"/>
  <c r="H259" i="27"/>
  <c r="G259" i="27"/>
  <c r="F259" i="27"/>
  <c r="N257" i="27"/>
  <c r="M257" i="27"/>
  <c r="L257" i="27"/>
  <c r="K257" i="27"/>
  <c r="J257" i="27"/>
  <c r="I257" i="27"/>
  <c r="H257" i="27"/>
  <c r="G257" i="27"/>
  <c r="F257" i="27"/>
  <c r="E257" i="27"/>
  <c r="D257" i="27"/>
  <c r="C257" i="27"/>
  <c r="N255" i="27"/>
  <c r="M255" i="27"/>
  <c r="L255" i="27"/>
  <c r="K255" i="27"/>
  <c r="J255" i="27"/>
  <c r="I255" i="27"/>
  <c r="H255" i="27"/>
  <c r="G255" i="27"/>
  <c r="F255" i="27"/>
  <c r="N253" i="27"/>
  <c r="M253" i="27"/>
  <c r="L253" i="27"/>
  <c r="K253" i="27"/>
  <c r="J253" i="27"/>
  <c r="I253" i="27"/>
  <c r="H253" i="27"/>
  <c r="G253" i="27"/>
  <c r="F253" i="27"/>
  <c r="E253" i="27"/>
  <c r="D253" i="27"/>
  <c r="C253" i="27"/>
  <c r="N249" i="27"/>
  <c r="M249" i="27"/>
  <c r="L249" i="27"/>
  <c r="K249" i="27"/>
  <c r="J249" i="27"/>
  <c r="I249" i="27"/>
  <c r="H249" i="27"/>
  <c r="G249" i="27"/>
  <c r="F249" i="27"/>
  <c r="E249" i="27"/>
  <c r="D249" i="27"/>
  <c r="C249" i="27"/>
  <c r="N246" i="27"/>
  <c r="M246" i="27"/>
  <c r="L246" i="27"/>
  <c r="K246" i="27"/>
  <c r="J246" i="27"/>
  <c r="I246" i="27"/>
  <c r="H246" i="27"/>
  <c r="G246" i="27"/>
  <c r="F246" i="27"/>
  <c r="E246" i="27"/>
  <c r="D246" i="27"/>
  <c r="C246" i="27"/>
  <c r="N243" i="27"/>
  <c r="M243" i="27"/>
  <c r="L243" i="27"/>
  <c r="K243" i="27"/>
  <c r="J243" i="27"/>
  <c r="I243" i="27"/>
  <c r="H243" i="27"/>
  <c r="G243" i="27"/>
  <c r="F243" i="27"/>
  <c r="E243" i="27"/>
  <c r="D243" i="27"/>
  <c r="C243" i="27"/>
  <c r="N240" i="27"/>
  <c r="M240" i="27"/>
  <c r="L240" i="27"/>
  <c r="K240" i="27"/>
  <c r="J240" i="27"/>
  <c r="I240" i="27"/>
  <c r="H240" i="27"/>
  <c r="G240" i="27"/>
  <c r="F240" i="27"/>
  <c r="E240" i="27"/>
  <c r="D240" i="27"/>
  <c r="C240" i="27"/>
  <c r="N237" i="27"/>
  <c r="M237" i="27"/>
  <c r="L237" i="27"/>
  <c r="K237" i="27"/>
  <c r="J237" i="27"/>
  <c r="I237" i="27"/>
  <c r="H237" i="27"/>
  <c r="G237" i="27"/>
  <c r="F237" i="27"/>
  <c r="E237" i="27"/>
  <c r="D237" i="27"/>
  <c r="C237" i="27"/>
  <c r="N234" i="27"/>
  <c r="M234" i="27"/>
  <c r="L234" i="27"/>
  <c r="K234" i="27"/>
  <c r="J234" i="27"/>
  <c r="I234" i="27"/>
  <c r="H234" i="27"/>
  <c r="G234" i="27"/>
  <c r="F234" i="27"/>
  <c r="E234" i="27"/>
  <c r="D234" i="27"/>
  <c r="C234" i="27"/>
  <c r="N230" i="27"/>
  <c r="M230" i="27"/>
  <c r="L230" i="27"/>
  <c r="K230" i="27"/>
  <c r="J230" i="27"/>
  <c r="I230" i="27"/>
  <c r="H230" i="27"/>
  <c r="G230" i="27"/>
  <c r="F230" i="27"/>
  <c r="E230" i="27"/>
  <c r="D230" i="27"/>
  <c r="C230" i="27"/>
  <c r="N226" i="27"/>
  <c r="M226" i="27"/>
  <c r="L226" i="27"/>
  <c r="K226" i="27"/>
  <c r="J226" i="27"/>
  <c r="I226" i="27"/>
  <c r="H226" i="27"/>
  <c r="G226" i="27"/>
  <c r="F226" i="27"/>
  <c r="E226" i="27"/>
  <c r="D226" i="27"/>
  <c r="C226" i="27"/>
  <c r="N215" i="27"/>
  <c r="M215" i="27"/>
  <c r="L215" i="27"/>
  <c r="K215" i="27"/>
  <c r="J215" i="27"/>
  <c r="I215" i="27"/>
  <c r="H215" i="27"/>
  <c r="G215" i="27"/>
  <c r="F215" i="27"/>
  <c r="N210" i="27"/>
  <c r="M210" i="27"/>
  <c r="L210" i="27"/>
  <c r="K210" i="27"/>
  <c r="J210" i="27"/>
  <c r="I210" i="27"/>
  <c r="H210" i="27"/>
  <c r="G210" i="27"/>
  <c r="F210" i="27"/>
  <c r="E210" i="27"/>
  <c r="D210" i="27"/>
  <c r="C210" i="27"/>
  <c r="N205" i="27"/>
  <c r="M205" i="27"/>
  <c r="L205" i="27"/>
  <c r="K205" i="27"/>
  <c r="J205" i="27"/>
  <c r="I205" i="27"/>
  <c r="H205" i="27"/>
  <c r="G205" i="27"/>
  <c r="F205" i="27"/>
  <c r="N200" i="27"/>
  <c r="M200" i="27"/>
  <c r="L200" i="27"/>
  <c r="K200" i="27"/>
  <c r="J200" i="27"/>
  <c r="I200" i="27"/>
  <c r="H200" i="27"/>
  <c r="G200" i="27"/>
  <c r="F200" i="27"/>
  <c r="E200" i="27"/>
  <c r="D200" i="27"/>
  <c r="C200" i="27"/>
  <c r="N194" i="27"/>
  <c r="M194" i="27"/>
  <c r="L194" i="27"/>
  <c r="K194" i="27"/>
  <c r="J194" i="27"/>
  <c r="I194" i="27"/>
  <c r="H194" i="27"/>
  <c r="G194" i="27"/>
  <c r="F194" i="27"/>
  <c r="E194" i="27"/>
  <c r="D194" i="27"/>
  <c r="C194" i="27"/>
  <c r="N188" i="27"/>
  <c r="M188" i="27"/>
  <c r="L188" i="27"/>
  <c r="K188" i="27"/>
  <c r="J188" i="27"/>
  <c r="I188" i="27"/>
  <c r="H188" i="27"/>
  <c r="G188" i="27"/>
  <c r="F188" i="27"/>
  <c r="E188" i="27"/>
  <c r="D188" i="27"/>
  <c r="C188" i="27"/>
  <c r="N182" i="27"/>
  <c r="M182" i="27"/>
  <c r="L182" i="27"/>
  <c r="K182" i="27"/>
  <c r="J182" i="27"/>
  <c r="I182" i="27"/>
  <c r="H182" i="27"/>
  <c r="G182" i="27"/>
  <c r="F182" i="27"/>
  <c r="E182" i="27"/>
  <c r="D182" i="27"/>
  <c r="C182" i="27"/>
  <c r="N176" i="27"/>
  <c r="M176" i="27"/>
  <c r="L176" i="27"/>
  <c r="K176" i="27"/>
  <c r="J176" i="27"/>
  <c r="I176" i="27"/>
  <c r="H176" i="27"/>
  <c r="G176" i="27"/>
  <c r="F176" i="27"/>
  <c r="E176" i="27"/>
  <c r="D176" i="27"/>
  <c r="C176" i="27"/>
  <c r="N170" i="27"/>
  <c r="M170" i="27"/>
  <c r="L170" i="27"/>
  <c r="K170" i="27"/>
  <c r="J170" i="27"/>
  <c r="I170" i="27"/>
  <c r="H170" i="27"/>
  <c r="G170" i="27"/>
  <c r="F170" i="27"/>
  <c r="E170" i="27"/>
  <c r="D170" i="27"/>
  <c r="C170" i="27"/>
  <c r="N164" i="27"/>
  <c r="M164" i="27"/>
  <c r="L164" i="27"/>
  <c r="K164" i="27"/>
  <c r="J164" i="27"/>
  <c r="I164" i="27"/>
  <c r="H164" i="27"/>
  <c r="G164" i="27"/>
  <c r="F164" i="27"/>
  <c r="E164" i="27"/>
  <c r="D164" i="27"/>
  <c r="C164" i="27"/>
  <c r="N158" i="27"/>
  <c r="M158" i="27"/>
  <c r="L158" i="27"/>
  <c r="K158" i="27"/>
  <c r="J158" i="27"/>
  <c r="I158" i="27"/>
  <c r="H158" i="27"/>
  <c r="G158" i="27"/>
  <c r="F158" i="27"/>
  <c r="E158" i="27"/>
  <c r="D158" i="27"/>
  <c r="C158" i="27"/>
  <c r="N152" i="27"/>
  <c r="M152" i="27"/>
  <c r="L152" i="27"/>
  <c r="K152" i="27"/>
  <c r="J152" i="27"/>
  <c r="I152" i="27"/>
  <c r="H152" i="27"/>
  <c r="G152" i="27"/>
  <c r="F152" i="27"/>
  <c r="E152" i="27"/>
  <c r="D152" i="27"/>
  <c r="C152" i="27"/>
  <c r="K132" i="27"/>
  <c r="J132" i="27"/>
  <c r="I132" i="27"/>
  <c r="H132" i="27"/>
  <c r="G132" i="27"/>
  <c r="E132" i="27"/>
  <c r="D132" i="27"/>
  <c r="C132" i="27"/>
  <c r="M128" i="27"/>
  <c r="K128" i="27"/>
  <c r="J128" i="27"/>
  <c r="I128" i="27"/>
  <c r="H128" i="27"/>
  <c r="G128" i="27"/>
  <c r="F128" i="27"/>
  <c r="E128" i="27"/>
  <c r="D128" i="27"/>
  <c r="C128" i="27"/>
  <c r="I127" i="27"/>
  <c r="H127" i="27"/>
  <c r="K125" i="27"/>
  <c r="J125" i="27"/>
  <c r="I125" i="27"/>
  <c r="H125" i="27"/>
  <c r="G125" i="27"/>
  <c r="F125" i="27"/>
  <c r="E125" i="27"/>
  <c r="D125" i="27"/>
  <c r="C125" i="27"/>
  <c r="N122" i="27"/>
  <c r="M122" i="27"/>
  <c r="K122" i="27"/>
  <c r="J122" i="27"/>
  <c r="H122" i="27"/>
  <c r="G122" i="27"/>
  <c r="K119" i="27"/>
  <c r="J119" i="27"/>
  <c r="I119" i="27"/>
  <c r="H119" i="27"/>
  <c r="G119" i="27"/>
  <c r="F119" i="27"/>
  <c r="E119" i="27"/>
  <c r="D119" i="27"/>
  <c r="C119" i="27"/>
  <c r="I112" i="27"/>
  <c r="H112" i="27"/>
  <c r="K111" i="27"/>
  <c r="J111" i="27"/>
  <c r="I111" i="27"/>
  <c r="H111" i="27"/>
  <c r="G111" i="27"/>
  <c r="F111" i="27"/>
  <c r="E111" i="27"/>
  <c r="D111" i="27"/>
  <c r="C111" i="27"/>
  <c r="N110" i="27"/>
  <c r="K107" i="27"/>
  <c r="J107" i="27"/>
  <c r="I107" i="27"/>
  <c r="H107" i="27"/>
  <c r="G107" i="27"/>
  <c r="F107" i="27"/>
  <c r="E107" i="27"/>
  <c r="D107" i="27"/>
  <c r="C107" i="27"/>
  <c r="U96" i="27"/>
  <c r="T96" i="27"/>
  <c r="S96" i="27"/>
  <c r="K145" i="27" s="1"/>
  <c r="Q96" i="27"/>
  <c r="R96" i="27" s="1"/>
  <c r="O96" i="27"/>
  <c r="M96" i="27"/>
  <c r="H145" i="27" s="1"/>
  <c r="K96" i="27"/>
  <c r="L96" i="27" s="1"/>
  <c r="I96" i="27"/>
  <c r="J96" i="27" s="1"/>
  <c r="H96" i="27"/>
  <c r="G96" i="27"/>
  <c r="D145" i="27" s="1"/>
  <c r="E96" i="27"/>
  <c r="F96" i="27" s="1"/>
  <c r="C96" i="27"/>
  <c r="Z95" i="27"/>
  <c r="X95" i="27"/>
  <c r="W95" i="27"/>
  <c r="V95" i="27"/>
  <c r="T95" i="27"/>
  <c r="R95" i="27"/>
  <c r="P95" i="27"/>
  <c r="N95" i="27"/>
  <c r="L95" i="27"/>
  <c r="J95" i="27"/>
  <c r="Z94" i="27"/>
  <c r="T94" i="27"/>
  <c r="R94" i="27"/>
  <c r="N94" i="27"/>
  <c r="L94" i="27"/>
  <c r="J94" i="27"/>
  <c r="Y93" i="27"/>
  <c r="Z93" i="27" s="1"/>
  <c r="X93" i="27"/>
  <c r="V93" i="27"/>
  <c r="T93" i="27"/>
  <c r="R93" i="27"/>
  <c r="Z92" i="27"/>
  <c r="Y92" i="27"/>
  <c r="X92" i="27"/>
  <c r="T92" i="27"/>
  <c r="R92" i="27"/>
  <c r="N92" i="27"/>
  <c r="L92" i="27"/>
  <c r="Y91" i="27"/>
  <c r="Z91" i="27" s="1"/>
  <c r="X91" i="27"/>
  <c r="T91" i="27"/>
  <c r="R91" i="27"/>
  <c r="N91" i="27"/>
  <c r="L91" i="27"/>
  <c r="J91" i="27"/>
  <c r="Z90" i="27"/>
  <c r="Y90" i="27"/>
  <c r="X90" i="27"/>
  <c r="V90" i="27"/>
  <c r="T90" i="27"/>
  <c r="R90" i="27"/>
  <c r="P90" i="27"/>
  <c r="N90" i="27"/>
  <c r="L90" i="27"/>
  <c r="J90" i="27"/>
  <c r="W89" i="27"/>
  <c r="X89" i="27" s="1"/>
  <c r="V89" i="27"/>
  <c r="T89" i="27"/>
  <c r="R89" i="27"/>
  <c r="P89" i="27"/>
  <c r="N89" i="27"/>
  <c r="L89" i="27"/>
  <c r="J89" i="27"/>
  <c r="H89" i="27"/>
  <c r="F89" i="27"/>
  <c r="D89" i="27"/>
  <c r="Y88" i="27"/>
  <c r="Z88" i="27" s="1"/>
  <c r="X88" i="27"/>
  <c r="T88" i="27"/>
  <c r="R88" i="27"/>
  <c r="P88" i="27"/>
  <c r="N88" i="27"/>
  <c r="L88" i="27"/>
  <c r="Z87" i="27"/>
  <c r="Y87" i="27"/>
  <c r="X87" i="27"/>
  <c r="V87" i="27"/>
  <c r="T87" i="27"/>
  <c r="R87" i="27"/>
  <c r="P87" i="27"/>
  <c r="N87" i="27"/>
  <c r="L87" i="27"/>
  <c r="Y86" i="27"/>
  <c r="Z86" i="27" s="1"/>
  <c r="V86" i="27"/>
  <c r="T86" i="27"/>
  <c r="R86" i="27"/>
  <c r="P86" i="27"/>
  <c r="N86" i="27"/>
  <c r="L86" i="27"/>
  <c r="T85" i="27"/>
  <c r="R85" i="27"/>
  <c r="P85" i="27"/>
  <c r="N85" i="27"/>
  <c r="L85" i="27"/>
  <c r="H85" i="27"/>
  <c r="F85" i="27"/>
  <c r="D85" i="27"/>
  <c r="Y84" i="27"/>
  <c r="Z84" i="27" s="1"/>
  <c r="X84" i="27"/>
  <c r="V84" i="27"/>
  <c r="T84" i="27"/>
  <c r="R84" i="27"/>
  <c r="P84" i="27"/>
  <c r="N84" i="27"/>
  <c r="L84" i="27"/>
  <c r="H84" i="27"/>
  <c r="F84" i="27"/>
  <c r="D84" i="27"/>
  <c r="Y83" i="27"/>
  <c r="Z83" i="27" s="1"/>
  <c r="X83" i="27"/>
  <c r="V83" i="27"/>
  <c r="T83" i="27"/>
  <c r="R83" i="27"/>
  <c r="P83" i="27"/>
  <c r="N83" i="27"/>
  <c r="L83" i="27"/>
  <c r="J83" i="27"/>
  <c r="H83" i="27"/>
  <c r="F83" i="27"/>
  <c r="D83" i="27"/>
  <c r="T82" i="27"/>
  <c r="R82" i="27"/>
  <c r="N82" i="27"/>
  <c r="L82" i="27"/>
  <c r="Z81" i="27"/>
  <c r="X81" i="27"/>
  <c r="T81" i="27"/>
  <c r="R81" i="27"/>
  <c r="N81" i="27"/>
  <c r="L81" i="27"/>
  <c r="Z80" i="27"/>
  <c r="X80" i="27"/>
  <c r="T80" i="27"/>
  <c r="R80" i="27"/>
  <c r="N80" i="27"/>
  <c r="L80" i="27"/>
  <c r="Z79" i="27"/>
  <c r="X79" i="27"/>
  <c r="T79" i="27"/>
  <c r="R79" i="27"/>
  <c r="N79" i="27"/>
  <c r="L79" i="27"/>
  <c r="Z78" i="27"/>
  <c r="X78" i="27"/>
  <c r="T78" i="27"/>
  <c r="R78" i="27"/>
  <c r="N78" i="27"/>
  <c r="L78" i="27"/>
  <c r="Z77" i="27"/>
  <c r="X77" i="27"/>
  <c r="V77" i="27"/>
  <c r="T77" i="27"/>
  <c r="R77" i="27"/>
  <c r="P77" i="27"/>
  <c r="N77" i="27"/>
  <c r="L77" i="27"/>
  <c r="J77" i="27"/>
  <c r="H77" i="27"/>
  <c r="F77" i="27"/>
  <c r="D77" i="27"/>
  <c r="Y76" i="27"/>
  <c r="Z76" i="27" s="1"/>
  <c r="X76" i="27"/>
  <c r="V76" i="27"/>
  <c r="T76" i="27"/>
  <c r="R76" i="27"/>
  <c r="P76" i="27"/>
  <c r="N76" i="27"/>
  <c r="L76" i="27"/>
  <c r="J76" i="27"/>
  <c r="H76" i="27"/>
  <c r="F76" i="27"/>
  <c r="D76" i="27"/>
  <c r="Z75" i="27"/>
  <c r="Y75" i="27"/>
  <c r="X75" i="27"/>
  <c r="T75" i="27"/>
  <c r="R75" i="27"/>
  <c r="N75" i="27"/>
  <c r="L75" i="27"/>
  <c r="H75" i="27"/>
  <c r="F75" i="27"/>
  <c r="D75" i="27"/>
  <c r="Y74" i="27"/>
  <c r="Z74" i="27" s="1"/>
  <c r="X74" i="27"/>
  <c r="T74" i="27"/>
  <c r="R74" i="27"/>
  <c r="N74" i="27"/>
  <c r="L74" i="27"/>
  <c r="H74" i="27"/>
  <c r="F74" i="27"/>
  <c r="Y73" i="27"/>
  <c r="Z73" i="27" s="1"/>
  <c r="X73" i="27"/>
  <c r="T73" i="27"/>
  <c r="R73" i="27"/>
  <c r="P73" i="27"/>
  <c r="N73" i="27"/>
  <c r="L73" i="27"/>
  <c r="J73" i="27"/>
  <c r="H73" i="27"/>
  <c r="F73" i="27"/>
  <c r="Y72" i="27"/>
  <c r="Z72" i="27" s="1"/>
  <c r="X72" i="27"/>
  <c r="V72" i="27"/>
  <c r="T72" i="27"/>
  <c r="R72" i="27"/>
  <c r="N72" i="27"/>
  <c r="L72" i="27"/>
  <c r="H72" i="27"/>
  <c r="F72" i="27"/>
  <c r="Z71" i="27"/>
  <c r="Y71" i="27"/>
  <c r="M132" i="27" s="1"/>
  <c r="W71" i="27"/>
  <c r="X71" i="27" s="1"/>
  <c r="U71" i="27"/>
  <c r="T71" i="27"/>
  <c r="R71" i="27"/>
  <c r="P71" i="27"/>
  <c r="N71" i="27"/>
  <c r="L71" i="27"/>
  <c r="J71" i="27"/>
  <c r="H71" i="27"/>
  <c r="F71" i="27"/>
  <c r="D71" i="27"/>
  <c r="Y70" i="27"/>
  <c r="Z70" i="27" s="1"/>
  <c r="T70" i="27"/>
  <c r="R70" i="27"/>
  <c r="P70" i="27"/>
  <c r="N70" i="27"/>
  <c r="L70" i="27"/>
  <c r="J70" i="27"/>
  <c r="H70" i="27"/>
  <c r="F70" i="27"/>
  <c r="D70" i="27"/>
  <c r="Z69" i="27"/>
  <c r="Y69" i="27"/>
  <c r="X69" i="27"/>
  <c r="V69" i="27"/>
  <c r="T69" i="27"/>
  <c r="R69" i="27"/>
  <c r="P69" i="27"/>
  <c r="N69" i="27"/>
  <c r="L69" i="27"/>
  <c r="H69" i="27"/>
  <c r="F69" i="27"/>
  <c r="Y68" i="27"/>
  <c r="Z68" i="27" s="1"/>
  <c r="X68" i="27"/>
  <c r="V68" i="27"/>
  <c r="T68" i="27"/>
  <c r="R68" i="27"/>
  <c r="P68" i="27"/>
  <c r="N68" i="27"/>
  <c r="L68" i="27"/>
  <c r="J68" i="27"/>
  <c r="H68" i="27"/>
  <c r="F68" i="27"/>
  <c r="D68" i="27"/>
  <c r="Z67" i="27"/>
  <c r="Y67" i="27"/>
  <c r="X67" i="27"/>
  <c r="V67" i="27"/>
  <c r="T67" i="27"/>
  <c r="R67" i="27"/>
  <c r="P67" i="27"/>
  <c r="N67" i="27"/>
  <c r="L67" i="27"/>
  <c r="J67" i="27"/>
  <c r="H67" i="27"/>
  <c r="F67" i="27"/>
  <c r="D67" i="27"/>
  <c r="Y66" i="27"/>
  <c r="Z66" i="27" s="1"/>
  <c r="X66" i="27"/>
  <c r="V66" i="27"/>
  <c r="T66" i="27"/>
  <c r="R66" i="27"/>
  <c r="P66" i="27"/>
  <c r="N66" i="27"/>
  <c r="L66" i="27"/>
  <c r="J66" i="27"/>
  <c r="H66" i="27"/>
  <c r="F66" i="27"/>
  <c r="D66" i="27"/>
  <c r="Z64" i="27"/>
  <c r="Y64" i="27"/>
  <c r="X64" i="27"/>
  <c r="V64" i="27"/>
  <c r="T64" i="27"/>
  <c r="R64" i="27"/>
  <c r="P64" i="27"/>
  <c r="N64" i="27"/>
  <c r="L64" i="27"/>
  <c r="J64" i="27"/>
  <c r="H64" i="27"/>
  <c r="F64" i="27"/>
  <c r="D64" i="27"/>
  <c r="Y63" i="27"/>
  <c r="Z63" i="27" s="1"/>
  <c r="X63" i="27"/>
  <c r="T63" i="27"/>
  <c r="R63" i="27"/>
  <c r="P63" i="27"/>
  <c r="N63" i="27"/>
  <c r="L63" i="27"/>
  <c r="H63" i="27"/>
  <c r="F63" i="27"/>
  <c r="Y62" i="27"/>
  <c r="N132" i="27" s="1"/>
  <c r="X62" i="27"/>
  <c r="T62" i="27"/>
  <c r="R62" i="27"/>
  <c r="N62" i="27"/>
  <c r="L62" i="27"/>
  <c r="H62" i="27"/>
  <c r="F62" i="27"/>
  <c r="W61" i="27"/>
  <c r="X61" i="27" s="1"/>
  <c r="V61" i="27"/>
  <c r="T61" i="27"/>
  <c r="R61" i="27"/>
  <c r="P61" i="27"/>
  <c r="N61" i="27"/>
  <c r="L61" i="27"/>
  <c r="J61" i="27"/>
  <c r="H61" i="27"/>
  <c r="F61" i="27"/>
  <c r="D61" i="27"/>
  <c r="T60" i="27"/>
  <c r="P60" i="27"/>
  <c r="N60" i="27"/>
  <c r="J60" i="27"/>
  <c r="H60" i="27"/>
  <c r="D60" i="27"/>
  <c r="Z59" i="27"/>
  <c r="Y59" i="27"/>
  <c r="X59" i="27"/>
  <c r="T59" i="27"/>
  <c r="P59" i="27"/>
  <c r="J59" i="27"/>
  <c r="Y58" i="27"/>
  <c r="Z58" i="27" s="1"/>
  <c r="X58" i="27"/>
  <c r="T58" i="27"/>
  <c r="R58" i="27"/>
  <c r="P58" i="27"/>
  <c r="N58" i="27"/>
  <c r="L58" i="27"/>
  <c r="J58" i="27"/>
  <c r="H58" i="27"/>
  <c r="F58" i="27"/>
  <c r="D58" i="27"/>
  <c r="Y57" i="27"/>
  <c r="Z57" i="27" s="1"/>
  <c r="X57" i="27"/>
  <c r="V57" i="27"/>
  <c r="T57" i="27"/>
  <c r="R57" i="27"/>
  <c r="P57" i="27"/>
  <c r="N57" i="27"/>
  <c r="L57" i="27"/>
  <c r="J57" i="27"/>
  <c r="H57" i="27"/>
  <c r="F57" i="27"/>
  <c r="D57" i="27"/>
  <c r="Y56" i="27"/>
  <c r="Z56" i="27" s="1"/>
  <c r="X56" i="27"/>
  <c r="T56" i="27"/>
  <c r="R56" i="27"/>
  <c r="P56" i="27"/>
  <c r="N56" i="27"/>
  <c r="L56" i="27"/>
  <c r="J56" i="27"/>
  <c r="H56" i="27"/>
  <c r="F56" i="27"/>
  <c r="D56" i="27"/>
  <c r="Z55" i="27"/>
  <c r="Y55" i="27"/>
  <c r="X55" i="27"/>
  <c r="M127" i="27" s="1"/>
  <c r="V55" i="27"/>
  <c r="L127" i="27" s="1"/>
  <c r="L128" i="27" s="1"/>
  <c r="T55" i="27"/>
  <c r="K127" i="27" s="1"/>
  <c r="R55" i="27"/>
  <c r="J127" i="27" s="1"/>
  <c r="P55" i="27"/>
  <c r="N55" i="27"/>
  <c r="L55" i="27"/>
  <c r="G127" i="27" s="1"/>
  <c r="J55" i="27"/>
  <c r="F127" i="27" s="1"/>
  <c r="H55" i="27"/>
  <c r="E127" i="27" s="1"/>
  <c r="F55" i="27"/>
  <c r="D127" i="27" s="1"/>
  <c r="D55" i="27"/>
  <c r="C127" i="27" s="1"/>
  <c r="Z54" i="27"/>
  <c r="Y54" i="27"/>
  <c r="N128" i="27" s="1"/>
  <c r="X54" i="27"/>
  <c r="M126" i="27" s="1"/>
  <c r="T54" i="27"/>
  <c r="R54" i="27"/>
  <c r="J126" i="27" s="1"/>
  <c r="K126" i="27" s="1"/>
  <c r="N54" i="27"/>
  <c r="L54" i="27"/>
  <c r="G126" i="27" s="1"/>
  <c r="H126" i="27" s="1"/>
  <c r="H54" i="27"/>
  <c r="F54" i="27"/>
  <c r="D126" i="27" s="1"/>
  <c r="E126" i="27" s="1"/>
  <c r="W53" i="27"/>
  <c r="Y53" i="27" s="1"/>
  <c r="U53" i="27"/>
  <c r="T53" i="27"/>
  <c r="R53" i="27"/>
  <c r="P53" i="27"/>
  <c r="N53" i="27"/>
  <c r="L53" i="27"/>
  <c r="J53" i="27"/>
  <c r="H53" i="27"/>
  <c r="F53" i="27"/>
  <c r="D53" i="27"/>
  <c r="Y52" i="27"/>
  <c r="T52" i="27"/>
  <c r="R52" i="27"/>
  <c r="P52" i="27"/>
  <c r="N52" i="27"/>
  <c r="L52" i="27"/>
  <c r="J52" i="27"/>
  <c r="H52" i="27"/>
  <c r="F52" i="27"/>
  <c r="D52" i="27"/>
  <c r="Y51" i="27"/>
  <c r="T51" i="27"/>
  <c r="R51" i="27"/>
  <c r="P51" i="27"/>
  <c r="N51" i="27"/>
  <c r="H51" i="27"/>
  <c r="F51" i="27"/>
  <c r="D51" i="27"/>
  <c r="Y50" i="27"/>
  <c r="T50" i="27"/>
  <c r="R50" i="27"/>
  <c r="P50" i="27"/>
  <c r="N50" i="27"/>
  <c r="L50" i="27"/>
  <c r="J50" i="27"/>
  <c r="H50" i="27"/>
  <c r="F50" i="27"/>
  <c r="D50" i="27"/>
  <c r="Y49" i="27"/>
  <c r="T49" i="27"/>
  <c r="R49" i="27"/>
  <c r="P49" i="27"/>
  <c r="N49" i="27"/>
  <c r="L49" i="27"/>
  <c r="J49" i="27"/>
  <c r="H49" i="27"/>
  <c r="F49" i="27"/>
  <c r="D49" i="27"/>
  <c r="Y48" i="27"/>
  <c r="Z48" i="27" s="1"/>
  <c r="T48" i="27"/>
  <c r="R48" i="27"/>
  <c r="P48" i="27"/>
  <c r="N48" i="27"/>
  <c r="L48" i="27"/>
  <c r="J48" i="27"/>
  <c r="H48" i="27"/>
  <c r="F48" i="27"/>
  <c r="D48" i="27"/>
  <c r="Y47" i="27"/>
  <c r="T47" i="27"/>
  <c r="K124" i="27" s="1"/>
  <c r="R47" i="27"/>
  <c r="J124" i="27" s="1"/>
  <c r="P47" i="27"/>
  <c r="I124" i="27" s="1"/>
  <c r="N47" i="27"/>
  <c r="H124" i="27" s="1"/>
  <c r="L47" i="27"/>
  <c r="G124" i="27" s="1"/>
  <c r="J47" i="27"/>
  <c r="F124" i="27" s="1"/>
  <c r="H47" i="27"/>
  <c r="F47" i="27"/>
  <c r="D47" i="27"/>
  <c r="Y46" i="27"/>
  <c r="Z46" i="27" s="1"/>
  <c r="T46" i="27"/>
  <c r="K123" i="27" s="1"/>
  <c r="R46" i="27"/>
  <c r="J123" i="27" s="1"/>
  <c r="N46" i="27"/>
  <c r="H123" i="27" s="1"/>
  <c r="L46" i="27"/>
  <c r="G123" i="27" s="1"/>
  <c r="H46" i="27"/>
  <c r="F46" i="27"/>
  <c r="Y45" i="27"/>
  <c r="V45" i="27" s="1"/>
  <c r="W45" i="27"/>
  <c r="X45" i="27" s="1"/>
  <c r="T45" i="27"/>
  <c r="R45" i="27"/>
  <c r="P45" i="27"/>
  <c r="N45" i="27"/>
  <c r="L45" i="27"/>
  <c r="J45" i="27"/>
  <c r="H45" i="27"/>
  <c r="F45" i="27"/>
  <c r="D45" i="27"/>
  <c r="Y44" i="27"/>
  <c r="Z44" i="27" s="1"/>
  <c r="T44" i="27"/>
  <c r="R44" i="27"/>
  <c r="P44" i="27"/>
  <c r="N44" i="27"/>
  <c r="L44" i="27"/>
  <c r="H44" i="27"/>
  <c r="F44" i="27"/>
  <c r="Z43" i="27"/>
  <c r="Y43" i="27"/>
  <c r="T43" i="27"/>
  <c r="R43" i="27"/>
  <c r="P43" i="27"/>
  <c r="N43" i="27"/>
  <c r="L43" i="27"/>
  <c r="J43" i="27"/>
  <c r="H43" i="27"/>
  <c r="F43" i="27"/>
  <c r="D43" i="27"/>
  <c r="Z42" i="27"/>
  <c r="Y42" i="27"/>
  <c r="T42" i="27"/>
  <c r="R42" i="27"/>
  <c r="P42" i="27"/>
  <c r="N42" i="27"/>
  <c r="L42" i="27"/>
  <c r="J42" i="27"/>
  <c r="H42" i="27"/>
  <c r="F42" i="27"/>
  <c r="D42" i="27"/>
  <c r="Z41" i="27"/>
  <c r="Y41" i="27"/>
  <c r="V41" i="27"/>
  <c r="T41" i="27"/>
  <c r="R41" i="27"/>
  <c r="P41" i="27"/>
  <c r="N41" i="27"/>
  <c r="L41" i="27"/>
  <c r="J41" i="27"/>
  <c r="H41" i="27"/>
  <c r="F41" i="27"/>
  <c r="D41" i="27"/>
  <c r="Z40" i="27"/>
  <c r="Y40" i="27"/>
  <c r="X40" i="27"/>
  <c r="V40" i="27"/>
  <c r="T40" i="27"/>
  <c r="R40" i="27"/>
  <c r="N40" i="27"/>
  <c r="L40" i="27"/>
  <c r="H40" i="27"/>
  <c r="F40" i="27"/>
  <c r="D40" i="27"/>
  <c r="Z39" i="27"/>
  <c r="Y39" i="27"/>
  <c r="X39" i="27"/>
  <c r="V39" i="27"/>
  <c r="T39" i="27"/>
  <c r="R39" i="27"/>
  <c r="Z38" i="27"/>
  <c r="Y38" i="27"/>
  <c r="X38" i="27"/>
  <c r="N38" i="27"/>
  <c r="L38" i="27"/>
  <c r="W37" i="27"/>
  <c r="W96" i="27" s="1"/>
  <c r="T37" i="27"/>
  <c r="R37" i="27"/>
  <c r="P37" i="27"/>
  <c r="N37" i="27"/>
  <c r="L37" i="27"/>
  <c r="J37" i="27"/>
  <c r="H37" i="27"/>
  <c r="F37" i="27"/>
  <c r="D37" i="27"/>
  <c r="Y36" i="27"/>
  <c r="T36" i="27"/>
  <c r="R36" i="27"/>
  <c r="P36" i="27"/>
  <c r="N36" i="27"/>
  <c r="J36" i="27"/>
  <c r="H36" i="27"/>
  <c r="F36" i="27"/>
  <c r="Y35" i="27"/>
  <c r="T35" i="27"/>
  <c r="R35" i="27"/>
  <c r="N35" i="27"/>
  <c r="L35" i="27"/>
  <c r="Y34" i="27"/>
  <c r="T34" i="27"/>
  <c r="R34" i="27"/>
  <c r="N34" i="27"/>
  <c r="L34" i="27"/>
  <c r="H34" i="27"/>
  <c r="D34" i="27"/>
  <c r="Y33" i="27"/>
  <c r="T33" i="27"/>
  <c r="R33" i="27"/>
  <c r="P33" i="27"/>
  <c r="N33" i="27"/>
  <c r="L33" i="27"/>
  <c r="J33" i="27"/>
  <c r="H33" i="27"/>
  <c r="F33" i="27"/>
  <c r="D33" i="27"/>
  <c r="Y32" i="27"/>
  <c r="T32" i="27"/>
  <c r="R32" i="27"/>
  <c r="N32" i="27"/>
  <c r="J32" i="27"/>
  <c r="H32" i="27"/>
  <c r="F32" i="27"/>
  <c r="Y31" i="27"/>
  <c r="T31" i="27"/>
  <c r="R31" i="27"/>
  <c r="P31" i="27"/>
  <c r="N31" i="27"/>
  <c r="L31" i="27"/>
  <c r="J31" i="27"/>
  <c r="H31" i="27"/>
  <c r="F31" i="27"/>
  <c r="D31" i="27"/>
  <c r="T30" i="27"/>
  <c r="R30" i="27"/>
  <c r="N30" i="27"/>
  <c r="L30" i="27"/>
  <c r="H30" i="27"/>
  <c r="F30" i="27"/>
  <c r="T25" i="27"/>
  <c r="S25" i="27"/>
  <c r="K112" i="27" s="1"/>
  <c r="Q25" i="27"/>
  <c r="R25" i="27" s="1"/>
  <c r="O25" i="27"/>
  <c r="P25" i="27" s="1"/>
  <c r="M25" i="27"/>
  <c r="N25" i="27" s="1"/>
  <c r="K25" i="27"/>
  <c r="L25" i="27" s="1"/>
  <c r="J25" i="27"/>
  <c r="I25" i="27"/>
  <c r="H25" i="27"/>
  <c r="G25" i="27"/>
  <c r="E112" i="27" s="1"/>
  <c r="E25" i="27"/>
  <c r="F25" i="27" s="1"/>
  <c r="C25" i="27"/>
  <c r="D25" i="27" s="1"/>
  <c r="W24" i="27"/>
  <c r="U24" i="27"/>
  <c r="Y24" i="27" s="1"/>
  <c r="T24" i="27"/>
  <c r="R24" i="27"/>
  <c r="P24" i="27"/>
  <c r="N24" i="27"/>
  <c r="L24" i="27"/>
  <c r="J24" i="27"/>
  <c r="H24" i="27"/>
  <c r="F24" i="27"/>
  <c r="D24" i="27"/>
  <c r="Y23" i="27"/>
  <c r="Z23" i="27" s="1"/>
  <c r="T23" i="27"/>
  <c r="R23" i="27"/>
  <c r="N23" i="27"/>
  <c r="L23" i="27"/>
  <c r="H23" i="27"/>
  <c r="F23" i="27"/>
  <c r="Y22" i="27"/>
  <c r="Y21" i="27"/>
  <c r="L21" i="27"/>
  <c r="H21" i="27"/>
  <c r="F21" i="27"/>
  <c r="Y20" i="27"/>
  <c r="Z20" i="27" s="1"/>
  <c r="T20" i="27"/>
  <c r="R20" i="27"/>
  <c r="P20" i="27"/>
  <c r="N20" i="27"/>
  <c r="L20" i="27"/>
  <c r="J20" i="27"/>
  <c r="H20" i="27"/>
  <c r="F20" i="27"/>
  <c r="D20" i="27"/>
  <c r="Y19" i="27"/>
  <c r="Z19" i="27" s="1"/>
  <c r="T19" i="27"/>
  <c r="R19" i="27"/>
  <c r="P19" i="27"/>
  <c r="N19" i="27"/>
  <c r="L19" i="27"/>
  <c r="H19" i="27"/>
  <c r="F19" i="27"/>
  <c r="D19" i="27"/>
  <c r="Y18" i="27"/>
  <c r="Z18" i="27" s="1"/>
  <c r="T18" i="27"/>
  <c r="R18" i="27"/>
  <c r="N18" i="27"/>
  <c r="L18" i="27"/>
  <c r="J18" i="27"/>
  <c r="H18" i="27"/>
  <c r="F18" i="27"/>
  <c r="D18" i="27"/>
  <c r="T17" i="27"/>
  <c r="R17" i="27"/>
  <c r="P17" i="27"/>
  <c r="N17" i="27"/>
  <c r="L17" i="27"/>
  <c r="J17" i="27"/>
  <c r="H17" i="27"/>
  <c r="F17" i="27"/>
  <c r="D17" i="27"/>
  <c r="T16" i="27"/>
  <c r="R16" i="27"/>
  <c r="P16" i="27"/>
  <c r="N16" i="27"/>
  <c r="L16" i="27"/>
  <c r="Y15" i="27"/>
  <c r="N107" i="27" s="1"/>
  <c r="W15" i="27"/>
  <c r="X15" i="27" s="1"/>
  <c r="V15" i="27"/>
  <c r="U15" i="27"/>
  <c r="U25" i="27" s="1"/>
  <c r="T15" i="27"/>
  <c r="R15" i="27"/>
  <c r="P15" i="27"/>
  <c r="N15" i="27"/>
  <c r="L15" i="27"/>
  <c r="J15" i="27"/>
  <c r="H15" i="27"/>
  <c r="F15" i="27"/>
  <c r="D15" i="27"/>
  <c r="Z14" i="27"/>
  <c r="X14" i="27"/>
  <c r="T14" i="27"/>
  <c r="R14" i="27"/>
  <c r="N14" i="27"/>
  <c r="L14" i="27"/>
  <c r="J14" i="27"/>
  <c r="H14" i="27"/>
  <c r="F14" i="27"/>
  <c r="D14" i="27"/>
  <c r="Z13" i="27"/>
  <c r="X13" i="27"/>
  <c r="V13" i="27"/>
  <c r="T13" i="27"/>
  <c r="R13" i="27"/>
  <c r="P13" i="27"/>
  <c r="N13" i="27"/>
  <c r="L13" i="27"/>
  <c r="J13" i="27"/>
  <c r="H13" i="27"/>
  <c r="F13" i="27"/>
  <c r="D13" i="27"/>
  <c r="Z12" i="27"/>
  <c r="X12" i="27"/>
  <c r="V12" i="27"/>
  <c r="T12" i="27"/>
  <c r="R12" i="27"/>
  <c r="P12" i="27"/>
  <c r="N12" i="27"/>
  <c r="L12" i="27"/>
  <c r="J12" i="27"/>
  <c r="H12" i="27"/>
  <c r="F12" i="27"/>
  <c r="D12" i="27"/>
  <c r="Z11" i="27"/>
  <c r="X11" i="27"/>
  <c r="V11" i="27"/>
  <c r="N11" i="27"/>
  <c r="L11" i="27"/>
  <c r="Z10" i="27"/>
  <c r="V10" i="27"/>
  <c r="T10" i="27"/>
  <c r="R10" i="27"/>
  <c r="P10" i="27"/>
  <c r="N10" i="27"/>
  <c r="L10" i="27"/>
  <c r="J10" i="27"/>
  <c r="H10" i="27"/>
  <c r="F10" i="27"/>
  <c r="D10" i="27"/>
  <c r="T9" i="27"/>
  <c r="R9" i="27"/>
  <c r="P9" i="27"/>
  <c r="N9" i="27"/>
  <c r="L9" i="27"/>
  <c r="J9" i="27"/>
  <c r="H9" i="27"/>
  <c r="F9" i="27"/>
  <c r="D9" i="27"/>
  <c r="Z8" i="27"/>
  <c r="V8" i="27"/>
  <c r="T8" i="27"/>
  <c r="R8" i="27"/>
  <c r="P8" i="27"/>
  <c r="N8" i="27"/>
  <c r="L8" i="27"/>
  <c r="J8" i="27"/>
  <c r="H8" i="27"/>
  <c r="F8" i="27"/>
  <c r="D8" i="27"/>
  <c r="Z7" i="27"/>
  <c r="V7" i="27"/>
  <c r="T7" i="27"/>
  <c r="R7" i="27"/>
  <c r="P7" i="27"/>
  <c r="N7" i="27"/>
  <c r="L7" i="27"/>
  <c r="J7" i="27"/>
  <c r="H7" i="27"/>
  <c r="F7" i="27"/>
  <c r="Z6" i="27"/>
  <c r="X6" i="27"/>
  <c r="T6" i="27"/>
  <c r="R6" i="27"/>
  <c r="P6" i="27"/>
  <c r="N6" i="27"/>
  <c r="L6" i="27"/>
  <c r="J6" i="27"/>
  <c r="H6" i="27"/>
  <c r="F6" i="27"/>
  <c r="D6" i="27"/>
  <c r="J43" i="1"/>
  <c r="I43" i="1"/>
  <c r="V51" i="27" l="1"/>
  <c r="V49" i="27"/>
  <c r="X48" i="27"/>
  <c r="V48" i="27"/>
  <c r="X47" i="27"/>
  <c r="V47" i="27"/>
  <c r="X46" i="27"/>
  <c r="M125" i="27"/>
  <c r="L125" i="27"/>
  <c r="Z52" i="27"/>
  <c r="Z50" i="27"/>
  <c r="V53" i="27"/>
  <c r="Z51" i="27"/>
  <c r="Z49" i="27"/>
  <c r="X52" i="27"/>
  <c r="X50" i="27"/>
  <c r="V52" i="27"/>
  <c r="X51" i="27"/>
  <c r="V50" i="27"/>
  <c r="X49" i="27"/>
  <c r="Z47" i="27"/>
  <c r="M111" i="27"/>
  <c r="L111" i="27"/>
  <c r="Z22" i="27"/>
  <c r="X20" i="27"/>
  <c r="X19" i="27"/>
  <c r="X18" i="27"/>
  <c r="V22" i="27"/>
  <c r="X22" i="27"/>
  <c r="V19" i="27"/>
  <c r="V18" i="27"/>
  <c r="X23" i="27"/>
  <c r="X21" i="27"/>
  <c r="V21" i="27"/>
  <c r="Z21" i="27"/>
  <c r="V24" i="27"/>
  <c r="X24" i="27"/>
  <c r="V70" i="27"/>
  <c r="N96" i="27"/>
  <c r="N111" i="27"/>
  <c r="E145" i="27"/>
  <c r="X10" i="27"/>
  <c r="X41" i="27"/>
  <c r="X42" i="27"/>
  <c r="X43" i="27"/>
  <c r="Z62" i="27"/>
  <c r="X70" i="27"/>
  <c r="C112" i="27"/>
  <c r="F145" i="27"/>
  <c r="V71" i="27"/>
  <c r="D96" i="27"/>
  <c r="P96" i="27"/>
  <c r="D112" i="27"/>
  <c r="G145" i="27"/>
  <c r="V6" i="27"/>
  <c r="X7" i="27"/>
  <c r="X8" i="27"/>
  <c r="V14" i="27"/>
  <c r="Y37" i="27"/>
  <c r="Z33" i="27" s="1"/>
  <c r="X53" i="27"/>
  <c r="F112" i="27"/>
  <c r="I145" i="27"/>
  <c r="G112" i="27"/>
  <c r="L122" i="27"/>
  <c r="N125" i="27"/>
  <c r="J145" i="27"/>
  <c r="J112" i="27"/>
  <c r="W25" i="27"/>
  <c r="Z15" i="27"/>
  <c r="L107" i="27"/>
  <c r="M107" i="27"/>
  <c r="C145" i="27"/>
  <c r="X44" i="27"/>
  <c r="Z32" i="27" l="1"/>
  <c r="M119" i="27"/>
  <c r="Y96" i="27"/>
  <c r="X33" i="27"/>
  <c r="L119" i="27"/>
  <c r="Z34" i="27"/>
  <c r="V33" i="27"/>
  <c r="X32" i="27"/>
  <c r="X34" i="27"/>
  <c r="Z35" i="27"/>
  <c r="X37" i="27"/>
  <c r="Z36" i="27"/>
  <c r="X35" i="27"/>
  <c r="Z31" i="27"/>
  <c r="V37" i="27"/>
  <c r="X36" i="27"/>
  <c r="X31" i="27"/>
  <c r="V31" i="27"/>
  <c r="N119" i="27"/>
  <c r="Y25" i="27"/>
  <c r="M112" i="27" l="1"/>
  <c r="L112" i="27"/>
  <c r="V25" i="27"/>
  <c r="N112" i="27"/>
  <c r="M145" i="27"/>
  <c r="L145" i="27"/>
  <c r="N145" i="27"/>
  <c r="V96" i="27"/>
  <c r="X96" i="27"/>
  <c r="X25" i="27"/>
</calcChain>
</file>

<file path=xl/sharedStrings.xml><?xml version="1.0" encoding="utf-8"?>
<sst xmlns="http://schemas.openxmlformats.org/spreadsheetml/2006/main" count="3130" uniqueCount="783">
  <si>
    <t>Quadre de comandament d'indicadors de l'ETSEIB</t>
  </si>
  <si>
    <t>Última actualització: desembre 2025</t>
  </si>
  <si>
    <t>INDICADORS VINCULATS AL SGIQ</t>
  </si>
  <si>
    <t>Codi indicador</t>
  </si>
  <si>
    <t>Nom</t>
  </si>
  <si>
    <t>Procés</t>
  </si>
  <si>
    <t>Objectiu estratègic vinculat</t>
  </si>
  <si>
    <t>Periodicitat en l'actualització</t>
  </si>
  <si>
    <t>Valor d'acceptació</t>
  </si>
  <si>
    <t>Valor meta</t>
  </si>
  <si>
    <t>Curs 2020-2021</t>
  </si>
  <si>
    <t>Curs 2021-2022</t>
  </si>
  <si>
    <t>Curs 2022-2023</t>
  </si>
  <si>
    <t>Curs 2023-2024</t>
  </si>
  <si>
    <t>Curs 2024-2025</t>
  </si>
  <si>
    <t>IN01.P.1.1</t>
  </si>
  <si>
    <t>Percentatge d'assoliment dels reptes estratègics</t>
  </si>
  <si>
    <t>P.240.1.1 Definir la Política i els Objectius de Qualitat</t>
  </si>
  <si>
    <t>Pla Estratègic ETSEIB 2022-2025</t>
  </si>
  <si>
    <t xml:space="preserve">Anual 
</t>
  </si>
  <si>
    <t>-</t>
  </si>
  <si>
    <t>IN02.P.1.2</t>
  </si>
  <si>
    <t>Percentatge d'assoliment dels objectius estratègics</t>
  </si>
  <si>
    <t>Pla Estratègic ETSEIB 2022-2026</t>
  </si>
  <si>
    <t>IN01.P.2.1.1</t>
  </si>
  <si>
    <t>Percentatge de verificacions / reverificacions de títols oficials amb informes AQU favorables.</t>
  </si>
  <si>
    <t>P.240.2.1.1 Verificació</t>
  </si>
  <si>
    <t xml:space="preserve">Repte 1:OE 1 Actualitzar el mapa de titulacions (graus i màsters) de l'Escola   </t>
  </si>
  <si>
    <t>Anual 
(curs acadèmic)</t>
  </si>
  <si>
    <t>No aplica</t>
  </si>
  <si>
    <t>IN02.P.2.1.1</t>
  </si>
  <si>
    <t xml:space="preserve">Grau de satisfacció del PDI amb el perfil d’ingrés de l’estudiantat </t>
  </si>
  <si>
    <t>Triennal</t>
  </si>
  <si>
    <t>Pestanya</t>
  </si>
  <si>
    <t>3,65/5</t>
  </si>
  <si>
    <t>IN03.P.2.1.1</t>
  </si>
  <si>
    <t>Grau de satisfacció dels titulats/ades amb el nivell competencial (perfil d’egrés) del títol</t>
  </si>
  <si>
    <t>3,8/5</t>
  </si>
  <si>
    <t>3,73/5</t>
  </si>
  <si>
    <t>3,79/5</t>
  </si>
  <si>
    <t>4,03/5</t>
  </si>
  <si>
    <t>IN01.P.2.1.2</t>
  </si>
  <si>
    <t>Percentatge de titulacions que han requerit ISC obligatori.</t>
  </si>
  <si>
    <t>P.240.2.1.2 Seguiment</t>
  </si>
  <si>
    <t>Repte 1: OE 1 Actualitzar el mapa de titulacions (graus i màsters) de l'Escola</t>
  </si>
  <si>
    <t>IN01.P.2.1.3</t>
  </si>
  <si>
    <t>Percentatge de modificacions substancials avaluades favorablement per AQU Catalunya.</t>
  </si>
  <si>
    <t>P.240.2.1.3 Modificació</t>
  </si>
  <si>
    <t xml:space="preserve">Repte 1:OE 3 Introduir nous continguts a les titulacions </t>
  </si>
  <si>
    <t>IN01.P.2.1.4</t>
  </si>
  <si>
    <t xml:space="preserve">Nombre d’àrees de millora en els informes d’avaluació de l’acreditació </t>
  </si>
  <si>
    <t>P.240.2.1.4 Acreditació</t>
  </si>
  <si>
    <t>IN02.P.2.1.4</t>
  </si>
  <si>
    <t xml:space="preserve">Nombre de recomanacions en els informes d’avaluació de l’acreditació </t>
  </si>
  <si>
    <t>IN03.P.2.1.4</t>
  </si>
  <si>
    <t xml:space="preserve">Nombre de bones pràctiques en els informes d’avaluació de l’acreditació </t>
  </si>
  <si>
    <t>IN01.P.3.1</t>
  </si>
  <si>
    <t>Nombre d'activitats de promoció de grau i màster (JPO i sessions informatives sobre els màsters que s’imparteixen a l’Escola)</t>
  </si>
  <si>
    <t>P.240.3.1 Definir els perfils d’ingrés, egrés i criteris d'accésoficials</t>
  </si>
  <si>
    <t>Repte 1: OE 5 Donar a conèixer a la societat  l’interès tecnològic i social dels estudis de l’Escola</t>
  </si>
  <si>
    <t>IN02.P.3.1</t>
  </si>
  <si>
    <t>Nombre d’assistents a les activitats de promoció de grau i màster</t>
  </si>
  <si>
    <t>IN03.P.3.1</t>
  </si>
  <si>
    <t>Nombre de centres de secundària que fan/reben visites a/de l’ETSEIB</t>
  </si>
  <si>
    <t>Repte 3: OE 1 Implantar un nou pla de comunicació</t>
  </si>
  <si>
    <t>IN04.P.3.1</t>
  </si>
  <si>
    <t>Nombre d’estudiantat de secundària participants a tallers Escolab</t>
  </si>
  <si>
    <t>IN05.P.3.1</t>
  </si>
  <si>
    <t>Grau de satisfacció amb les activitats de promoció dels estudis</t>
  </si>
  <si>
    <t>IN06.P.3.1</t>
  </si>
  <si>
    <t>Grau de satisfacció de l’estudiantat amb la gestió de la matrícula</t>
  </si>
  <si>
    <t>3/5</t>
  </si>
  <si>
    <t>3,5/5</t>
  </si>
  <si>
    <t>IN07.P.3.1</t>
  </si>
  <si>
    <t>Grau de satisfacció de l’estudiantat amb els tràmits acadèmics (modificació matrícula, canvis de grup, convalidacions, reconeixements, reserves de plaça, homologacions...)</t>
  </si>
  <si>
    <t>IN01.P.3.2</t>
  </si>
  <si>
    <t>Grau de satisfacció titulats/des amb la tutorització</t>
  </si>
  <si>
    <t>P.240.3.2 Suport i orientació a l’estudiantat</t>
  </si>
  <si>
    <t>Repte 2: OE 3 Incrementar el nombre d’estudiantat que utilitzen l’Aula Lliure i les mentories</t>
  </si>
  <si>
    <t>IN02.P.3.2</t>
  </si>
  <si>
    <t>Nombre de tutors/res</t>
  </si>
  <si>
    <t>IN03.P.3.2</t>
  </si>
  <si>
    <t xml:space="preserve">Nombre d’estudiantat tutoritzat i mentoritzat </t>
  </si>
  <si>
    <t>IN04.P.3.2</t>
  </si>
  <si>
    <t>Nombre de mentors/res</t>
  </si>
  <si>
    <t>IN05.P3.2</t>
  </si>
  <si>
    <t>Nombre d'estudiantat amb NEE que ha estat tutoritzat</t>
  </si>
  <si>
    <t>IN06.P.3.2</t>
  </si>
  <si>
    <t>Nombre d’estudiantat esportista d’èlit tutoritzat</t>
  </si>
  <si>
    <t>IN07.P.3.2</t>
  </si>
  <si>
    <t>Grau de satisfacció del PDI amb la utilitat de les accions de tutoria que es recullen dins el Pla de Tutoria del centre</t>
  </si>
  <si>
    <t>3,2/5</t>
  </si>
  <si>
    <t>IN08.P.3.2</t>
  </si>
  <si>
    <t>Grau de satisfacció de l’estudiantat amb l’acollida realitzada pel centre</t>
  </si>
  <si>
    <t>Repte 2: OE 4 Promoure la vida universitària a l’Escola</t>
  </si>
  <si>
    <t>3,5</t>
  </si>
  <si>
    <t>4/5</t>
  </si>
  <si>
    <t>IN01.P.3.3</t>
  </si>
  <si>
    <t>Grau de satisfacció dels titulats/ades amb la titulació</t>
  </si>
  <si>
    <t>P.240.3.3 Metodologia d’Ensenyament i Avaluació</t>
  </si>
  <si>
    <t xml:space="preserve">Repte 1: OE 3 Introduir nous continguts a les titulacions </t>
  </si>
  <si>
    <t>IN02.P.3.3</t>
  </si>
  <si>
    <t>Percentatge de graduats/ades que repetirien titulació i universitat</t>
  </si>
  <si>
    <t>IN03.P.3.3</t>
  </si>
  <si>
    <t>Grau de satisfacció dels graduats/ades amb el TFE</t>
  </si>
  <si>
    <t>IN04.P.3.3</t>
  </si>
  <si>
    <t>Grau de satisfacció del PDI amb les metodologies docents utilitzades</t>
  </si>
  <si>
    <t>3,9/5</t>
  </si>
  <si>
    <t>IN05.P.3.3</t>
  </si>
  <si>
    <t>Grau de satisfacció del PDI amb el sistema d’avaluació emprat</t>
  </si>
  <si>
    <t>IN06.P.3.3</t>
  </si>
  <si>
    <t>Grau de satisfacció del PDI amb l’adequació de l’enfocament, organització i avaluació dels TFE</t>
  </si>
  <si>
    <t>Repte 1OE 2 Estudi  de la plantilla de PDI i PTGAS per cobrir necessitats Escola</t>
  </si>
  <si>
    <t>3,4/5</t>
  </si>
  <si>
    <t>IN07.P.3.3</t>
  </si>
  <si>
    <t>Grau satisfacció dels titulats/ades amb el sistema d’avaluació</t>
  </si>
  <si>
    <t>IN01.P.3.4</t>
  </si>
  <si>
    <t xml:space="preserve">Percentatge de titulats/ades que han fet una estada de mobilitat </t>
  </si>
  <si>
    <t>P.240.3.4 Gestionar la Mobilitat Estudiantat</t>
  </si>
  <si>
    <t>Repte 2: OE 1 Incrementar estudiantat de màsters internacionals: Dobles màsters i Erasmus Mundus</t>
  </si>
  <si>
    <t>Graus: 16,03%
Màsters: 21,09%</t>
  </si>
  <si>
    <t>Graus: 22,29%
Màsters: 29,55%</t>
  </si>
  <si>
    <t>Graus: 36,70%
Màsters: 39,73%</t>
  </si>
  <si>
    <t>Graus: 41,11%
Màsters: 33,08%</t>
  </si>
  <si>
    <t>IN02.P.3.4</t>
  </si>
  <si>
    <t>Nombre d’acords de mobilitat amb institucions de la Xarxa TIME (Top Industrial Managers for Europe)</t>
  </si>
  <si>
    <t>IN03.P.3.4</t>
  </si>
  <si>
    <t>Grau de satisfacció dels titulats/ades amb la mobilitat (estudis de grau)</t>
  </si>
  <si>
    <t>4,5/5</t>
  </si>
  <si>
    <t>Grau: 3,5/5</t>
  </si>
  <si>
    <t>GETI: 3,6/5
GTIAE: 4/5</t>
  </si>
  <si>
    <t>GETI: 3,71/5
GTIAE: 4,27/5</t>
  </si>
  <si>
    <t>GETI: 3,68/5
GTIAE: 4,42/5</t>
  </si>
  <si>
    <t>IN04.P.3.4</t>
  </si>
  <si>
    <t>Ratio estudiants outgoing/incoming</t>
  </si>
  <si>
    <t>IN01.P.3.5</t>
  </si>
  <si>
    <t>Nombre d’estudiantat que han participat en activitats d’orientació professional</t>
  </si>
  <si>
    <t>P.240.3.5 Gestionar l’orientació professional</t>
  </si>
  <si>
    <t>Repte 3: OE 2 Augmentar el nombre d’interaccions amb empreses, institucions, organitzacions i Alumni</t>
  </si>
  <si>
    <t>IN02.P.3.5</t>
  </si>
  <si>
    <t>Nombre d'activitats d'orientació professional organitzades</t>
  </si>
  <si>
    <t>IN03.P.3.5</t>
  </si>
  <si>
    <t>Nombre d'empreses i institucions que participen en activitats d'orientació professional</t>
  </si>
  <si>
    <t>&gt;70</t>
  </si>
  <si>
    <t>&gt;80</t>
  </si>
  <si>
    <t>IN04.P.3.5</t>
  </si>
  <si>
    <t>Grau de satisfacció de l'estudiantat amb les activitats d'orientació professional a les que ha participat (enquesta ETSEIB)</t>
  </si>
  <si>
    <t>IN01.P.3.6</t>
  </si>
  <si>
    <t>Grau de satisfacció dels titulats i titulades amb les pràctiques externes per a cada titulació</t>
  </si>
  <si>
    <t>P.240.3.6 Gestionar les pràctiques externes</t>
  </si>
  <si>
    <t>IN02.P.3.6</t>
  </si>
  <si>
    <t>Nombre de convenis finalitzats per curs acadèmic</t>
  </si>
  <si>
    <t>Repte 3:OE 2 Augmentar el nombre d’interaccions amb empreses, institucions, organitzacions i Alumni</t>
  </si>
  <si>
    <t>IN03.P.3.6</t>
  </si>
  <si>
    <t>Nombre d’estudiantat que han fet pràctiques externes per curs acadèmic</t>
  </si>
  <si>
    <t>IN04.P.3.6</t>
  </si>
  <si>
    <t>Nombre d'empreses que han formalitzat convenis</t>
  </si>
  <si>
    <t>IN05.P.3.6</t>
  </si>
  <si>
    <t>Grau de satisfacció dels ocupadors amb el desenvolupament de les pràctiques externes (enquesta ETSEIB)</t>
  </si>
  <si>
    <t>3/4</t>
  </si>
  <si>
    <t>3,5/4</t>
  </si>
  <si>
    <t>3,84/4</t>
  </si>
  <si>
    <t>3,78/4</t>
  </si>
  <si>
    <t>3,83/4</t>
  </si>
  <si>
    <t>IN06.P.3.6</t>
  </si>
  <si>
    <t>Grau de satisfacció del PDI amb l’adequació de les pràctiques amb el perfil formatiu de la titulació</t>
  </si>
  <si>
    <t>IN07.P.3.6</t>
  </si>
  <si>
    <t>Grau de satisfacció del PDI amb l’adequació dels centres de pràctiques</t>
  </si>
  <si>
    <t>IN01.P.3.7</t>
  </si>
  <si>
    <t>Nombre de queixes rebudes</t>
  </si>
  <si>
    <t>P.240.3.7 Gestionar les queixes i suggeriments</t>
  </si>
  <si>
    <t>Repte 3: O3 1 Implantar un nou pla de comunicació</t>
  </si>
  <si>
    <t>IN02.P.3.7</t>
  </si>
  <si>
    <t>Nombre de suggeriments rebuts</t>
  </si>
  <si>
    <t>IN03.P.3.7</t>
  </si>
  <si>
    <t>Temps mig de resposta a les queixes i suggeriments rebuts</t>
  </si>
  <si>
    <t>10 dies</t>
  </si>
  <si>
    <t>&lt;10</t>
  </si>
  <si>
    <t>&lt;10: 75%
&gt;10: 25%</t>
  </si>
  <si>
    <t>&lt;10: 85%
&gt;10: 15%</t>
  </si>
  <si>
    <t>&lt;10: 100%
&gt;10: 0%</t>
  </si>
  <si>
    <t>&lt;10: 80%
&gt;10: 20%</t>
  </si>
  <si>
    <t>&lt;10: 91,6%
&gt;10: 8,3%</t>
  </si>
  <si>
    <t>IN04.P.3.7</t>
  </si>
  <si>
    <t>Grau de satisfacció amb la gestió de les queixes i suggeriments segons l’enquesta de titulats de grau</t>
  </si>
  <si>
    <t>2,5/5</t>
  </si>
  <si>
    <t>2,4/5</t>
  </si>
  <si>
    <t>2,89/5</t>
  </si>
  <si>
    <t>2,95/5</t>
  </si>
  <si>
    <t>IN01.P.4.1</t>
  </si>
  <si>
    <t>Percentatge de professorat per categoria, doctorat i sexe</t>
  </si>
  <si>
    <t>P.240.4.1 Definició de les polítiques de PAS i PDI</t>
  </si>
  <si>
    <t>Repte 1: OE 2 Estudi  de la plantilla de PDI i PTGAS per cobrir necessitats Escola</t>
  </si>
  <si>
    <t>Any natural</t>
  </si>
  <si>
    <t>IN02.P.4.1</t>
  </si>
  <si>
    <t>Percentatge del PTGAS per categoria i sexe</t>
  </si>
  <si>
    <t>IN03.P.4.1</t>
  </si>
  <si>
    <t>Percentatge de dones que ocupen un càrrec acadèmic</t>
  </si>
  <si>
    <t>IN04.P.4.1</t>
  </si>
  <si>
    <t>Grau de satisfacció del PTGAS amb la unitat a la que pertany</t>
  </si>
  <si>
    <t>IN01.P.4.2</t>
  </si>
  <si>
    <t>Percentatge de PDI amb vinculació permanent</t>
  </si>
  <si>
    <t>P.240.4.2 Accés i selecció de PDI i PAS</t>
  </si>
  <si>
    <t>IN02.P.4.2</t>
  </si>
  <si>
    <t>Percentatge de PTGAS amb vinculació permanent</t>
  </si>
  <si>
    <t>IN03.P.4.2</t>
  </si>
  <si>
    <t>Nombre de processos de selecció del PTGAS a l'ETSEIB</t>
  </si>
  <si>
    <t>IN01.P.4.3</t>
  </si>
  <si>
    <t>Nombre d'hores de formació del PDI</t>
  </si>
  <si>
    <t>P.240.4.3 Formar el PDI i PAS</t>
  </si>
  <si>
    <t>IN02.P.4.3</t>
  </si>
  <si>
    <t>Nombre d'hores de formació del PTGAS</t>
  </si>
  <si>
    <t>IN03.P.4.3</t>
  </si>
  <si>
    <t xml:space="preserve">Satisfacció del PDI amb les activitats de millora docent dutes a terme (cursos de formació, jornades, projectes d’innovació docent, etc.) </t>
  </si>
  <si>
    <t>IN04.P.4.3</t>
  </si>
  <si>
    <t xml:space="preserve">Satisfacció del PTGAS de l’ETSEIB amb la formació rebuda </t>
  </si>
  <si>
    <t>IN01.P.4.4</t>
  </si>
  <si>
    <t>Percentatge d’informes de PDI favorables respecte el total d'informes emesos</t>
  </si>
  <si>
    <t>P.240.4.4 Avaluar el PDI</t>
  </si>
  <si>
    <t>IN02.P.4.4</t>
  </si>
  <si>
    <t>Grau de satisfacció del PDI amb el sistema d’avaluació docent</t>
  </si>
  <si>
    <t>IN01.P.5.1</t>
  </si>
  <si>
    <t>Grau de satisfacció amb les instal·lacions i recursos (aules, laboratoris, espais docents, auditoris, equipaments informàtics i de recerca…)</t>
  </si>
  <si>
    <t>P.240.5.1 Gestió i millora dels recursos materials</t>
  </si>
  <si>
    <t>Anual</t>
  </si>
  <si>
    <t>3,25/5</t>
  </si>
  <si>
    <t>2,77/5</t>
  </si>
  <si>
    <t>2,87/5</t>
  </si>
  <si>
    <t>2,92/5</t>
  </si>
  <si>
    <t>IN02.P.5.1</t>
  </si>
  <si>
    <t>Grau de satisfacció del PTGAS amb els recursos materials i tècnics i les instal·lacions</t>
  </si>
  <si>
    <t>3,27/5</t>
  </si>
  <si>
    <t>IN03.P.5.1</t>
  </si>
  <si>
    <t>Grau de satisfacció del PDI amb els recursos i equipaments docents</t>
  </si>
  <si>
    <t>3,7/5</t>
  </si>
  <si>
    <t>IN01.P.5.2</t>
  </si>
  <si>
    <t>Grau de satisfacció de l'estudiantat de grau i màster amb els serveis i recursos destinats a la millora de l'aprenentatge</t>
  </si>
  <si>
    <t>P.240.5.2 Gestió i millora dels serveis</t>
  </si>
  <si>
    <t>IN02.P.5.2</t>
  </si>
  <si>
    <t>Grau de satisfacció de l'estudiantat amb la Biblioteca</t>
  </si>
  <si>
    <t>4,5/6</t>
  </si>
  <si>
    <t>4,8/6</t>
  </si>
  <si>
    <t>IN01.P6.1</t>
  </si>
  <si>
    <t>Taxa de participació a les enquestes a l'estudiantat sobre l'actuació docent i les assignatures</t>
  </si>
  <si>
    <t>P.240.6.1 Recollir les dades i els resultats</t>
  </si>
  <si>
    <t>Febrer i setembre (Quadrimestral)</t>
  </si>
  <si>
    <t>Q2: 21,1%</t>
  </si>
  <si>
    <t>Q1: 28,1% 
Q2: 23,7%</t>
  </si>
  <si>
    <t>Q1: 20,1% 
Q2: 24,5%</t>
  </si>
  <si>
    <t>Q1: 27,6%
Q2: 25,6%</t>
  </si>
  <si>
    <t>Q1: 29,43%</t>
  </si>
  <si>
    <t>IN02.P6.1</t>
  </si>
  <si>
    <t>Taxa de participació a les enquestes als titulats/ades de grau (enquesta gestionada per AQU)</t>
  </si>
  <si>
    <t>IN03.P6.1</t>
  </si>
  <si>
    <t>Taxa de participació a les enquestes als titulats/ades de màster (enquesta gestionada per AQU)</t>
  </si>
  <si>
    <t>IN04.P6.1</t>
  </si>
  <si>
    <t>Taxa de participació a les enquestes a l'estudiantat de nou ingrés</t>
  </si>
  <si>
    <t>Biennal</t>
  </si>
  <si>
    <t>IN05.P6.1</t>
  </si>
  <si>
    <t>Taxa de participació a l'enquesta de satisfacció als estudiants (acreditació titulacions)</t>
  </si>
  <si>
    <t>IN06.P6.1</t>
  </si>
  <si>
    <t>Taxa de participació a les enquestes sobre la satisfacció del PDI</t>
  </si>
  <si>
    <t>IN07.P6.1</t>
  </si>
  <si>
    <t>Taxa de participació a les enquestes sobre la satisfacció del PTGAS</t>
  </si>
  <si>
    <t>IN08.P6.1</t>
  </si>
  <si>
    <t>Taxa de participació a les enquestes sobre la inserció laboral dels titulats/ades de Grau (enquesta gestionada per AQU)</t>
  </si>
  <si>
    <t>IN09.P6.1</t>
  </si>
  <si>
    <t>Taxa de participació a les enquestes sobre la inserció laboral dels titulats/ades de Màster (enquesta gestionada per AQU)</t>
  </si>
  <si>
    <t>IN10.P6.1</t>
  </si>
  <si>
    <t>Taxa de participació a l’enquesta als ocupadors/res de pràctiques en empreses, organitzacions i institucions (enquesta pròpia de l’ETSEIB)</t>
  </si>
  <si>
    <t>IN11.P6.1</t>
  </si>
  <si>
    <t>Taxa de participació a l’enquesta al futur estudiantat participant en les Jornades de Portes Obertes (enquesta pròpia de l’ETSEIB)</t>
  </si>
  <si>
    <t>IN12.P6.1</t>
  </si>
  <si>
    <t>Taxa de participació a l’enquestes a l’estudiantat participant en les activitats d’orientació professional (enquesta pròpia de l’ETSEIB)</t>
  </si>
  <si>
    <t>IN13.P6.1</t>
  </si>
  <si>
    <t>Nombre d’enquestes pròpies fetes a l’ETSEIB al llarg del curs acadèmic</t>
  </si>
  <si>
    <t>IN01.P.7.1</t>
  </si>
  <si>
    <t>Grau de satisfacció dels titulats/des (grau i màster) amb la informació referent a la titulació</t>
  </si>
  <si>
    <t>P.240.7.1. Publicació d'informació i rendició de comptes</t>
  </si>
  <si>
    <t>IN02.P.7.1</t>
  </si>
  <si>
    <t>Grau de satisfacció de l’estudiantat de grau i màster amb la informació disponible a la pàgina web</t>
  </si>
  <si>
    <t>3,6/5</t>
  </si>
  <si>
    <t>3,74/5</t>
  </si>
  <si>
    <t>IN03.P.7.1</t>
  </si>
  <si>
    <t>Grau de satisfacció del PDI amb els mecanismes/sistemes interns d'informació</t>
  </si>
  <si>
    <t>IN04.P.7.1</t>
  </si>
  <si>
    <t>Grau de satisfacció del PTGAS amb els mecanismes/sistemes interns d'informació</t>
  </si>
  <si>
    <t>3,3/5</t>
  </si>
  <si>
    <t>IN01.P.8.1</t>
  </si>
  <si>
    <t xml:space="preserve">Nombre de processos modificats, eliminats i creats </t>
  </si>
  <si>
    <t>P.240.8.1 Desplegament, seguiment i revisió del SGIQ, i control de la documentació</t>
  </si>
  <si>
    <t>Excepte P.240.3.4, P.240.3.7, P.240.6.1 i P.240.8.1</t>
  </si>
  <si>
    <t>Modificats: 8 processos</t>
  </si>
  <si>
    <t>IN02.P.8.1</t>
  </si>
  <si>
    <t>Nombre de propostes de millora vinculades al SGIQ iniciades, en curs i finalitzades durant el curs acadèmic</t>
  </si>
  <si>
    <t>Iniciades: 1
En curs: 1
Finalitzades: 0</t>
  </si>
  <si>
    <t>En curs: 1
Finalitzades: 0</t>
  </si>
  <si>
    <t>Iniciades: 2
En curs: 1
Finalitzades: 1</t>
  </si>
  <si>
    <t>En curs: 2
Finalitzades: 1</t>
  </si>
  <si>
    <t>Iniciades: 2
En curs: 3
Finalitzades: 3</t>
  </si>
  <si>
    <t>IN03.P.8.1</t>
  </si>
  <si>
    <t>Grau de coneixement del SGIQ del centre entre el PDI</t>
  </si>
  <si>
    <t>IN04.P.8.1</t>
  </si>
  <si>
    <t>Grau de coneixement del SGIQ del centre entre el PTGAS</t>
  </si>
  <si>
    <t>Llegenda</t>
  </si>
  <si>
    <t>Objectiu vinculat al Pla Estratègic de l'ETSEIB</t>
  </si>
  <si>
    <t>Tenen com a finalitat mesurar el rendiment de les accions definides per assolir els objectius inclosos al pla estratègic de l'ETSEIB 2022-2025.</t>
  </si>
  <si>
    <t>Periodicitat en l'actuació dels valors</t>
  </si>
  <si>
    <t>Fa referència al moment en què s'actualitzen els valors de l'indicador. La periodicitat pot ser quadrimestral, anual (curs acadèmic o any natural), biennal o triennal.</t>
  </si>
  <si>
    <t xml:space="preserve">Valor mínim que cal assolir. </t>
  </si>
  <si>
    <t xml:space="preserve">Indica el valor que es vol arribar a aconseguir. </t>
  </si>
  <si>
    <t>Color de fons verd</t>
  </si>
  <si>
    <t>Indica que el valor obtingut assoleix el valor d'acceptació.</t>
  </si>
  <si>
    <t>Color de fons vermell</t>
  </si>
  <si>
    <t xml:space="preserve">Indica que el valor obtingut no assoleix el valor d'acceptació. </t>
  </si>
  <si>
    <t>Guió   "-"</t>
  </si>
  <si>
    <t>Valors que no es troben disponibles actualment.</t>
  </si>
  <si>
    <t xml:space="preserve">Notes:  </t>
  </si>
  <si>
    <t>- El nom de l'indicador es completa amb l'explicació que apareix a les pestanyes de cada procés.</t>
  </si>
  <si>
    <t>- En alguns casos els valors de l'any 2020 i 2021 s'han vist alterats amb motiu de la covid-19.</t>
  </si>
  <si>
    <t xml:space="preserve">- Per aplicar filtres al quadre de comandament, cal seleccionar la filera 6, fer clic al menú superior "Dades", "Visualitzacions de filtre", "Crea una visualització de filtre temporal nova". </t>
  </si>
  <si>
    <t xml:space="preserve">Indicadors del procés P.240.1.1 Definir la Política de qualitat i l'estratègia del centre </t>
  </si>
  <si>
    <t>1. Codi del l'indicador</t>
  </si>
  <si>
    <t>2. Nom de l'indicador</t>
  </si>
  <si>
    <t>3. Objectiu</t>
  </si>
  <si>
    <t>L'indicador mostra el grau d'assoliment dels reptes estratègics fixats en el Pla estratègic de l'ETSEIB. En cas que el grau d'avenç sigui inferior al previst, caldrà esbrinar el motiu que ho produeix per tal d'endegar les accions necessàries per aconseguir la meta fixada.</t>
  </si>
  <si>
    <t xml:space="preserve">4. Freqüència de la medició </t>
  </si>
  <si>
    <t xml:space="preserve">Anual </t>
  </si>
  <si>
    <t>5. Responsable del càlcul</t>
  </si>
  <si>
    <t>Àrea de suport Institucional i Relacions Externes (ASIRE) de l'ETSEIB</t>
  </si>
  <si>
    <t>6. Font d'informació</t>
  </si>
  <si>
    <t>Web de l'ETSEIB; Unitat de disc compartit de l'ASIRE</t>
  </si>
  <si>
    <t>7. Càlcul</t>
  </si>
  <si>
    <t>Total de reptes assolits durant el curs acadèmic dividit entre el total de reptes previstos d'assolir durant aquell curs, multiplicat per cent</t>
  </si>
  <si>
    <t>En aquest cas, l'indicador mostra el grau d'assoliment dels objectius vinculats als reptes estratègics. En cas que el grau d'avenç sigui inferior al previst, caldrà esbrinar el motiu que ho origina i endegar les accions necessàries per aconseguir la meta fixada.</t>
  </si>
  <si>
    <t>Total d'objectius assolits durant el curs acadèmic dividit entre el total d'objectius previstos d'assolir durant aquell curs, multiplicat per cent</t>
  </si>
  <si>
    <t>Indicadors del procés P.240.2.1.1 Verificació</t>
  </si>
  <si>
    <t>Percentatge de verificacions/reverificacions de títols oficials amb informes AQU favorables</t>
  </si>
  <si>
    <t>L'indicador permet observar el percentatge de titulacions de grau que s'han verificat o reverificat amb èxit per tal de fer un seguiment de l'eficàcia del procés de verificació (o reverificació).</t>
  </si>
  <si>
    <t>4. Freqüència de la medició</t>
  </si>
  <si>
    <t>Anual (curs acadèmic)</t>
  </si>
  <si>
    <t>Unitat de disc compartida ASIRE; web de Qualitat de l'ETSEIB</t>
  </si>
  <si>
    <t>Total verificacions o reverificacions de títols oficials amb informes AQU favorables dividit entre el total de verificacions o reverificacions presentades a AQU, multiplicat per cent</t>
  </si>
  <si>
    <t>Grau de satisfacció del PDI amb el perfil d’ingrés de l’estudiantat</t>
  </si>
  <si>
    <t>L'indicador permet conèixer l’opinió del PDI en relació al perfil d’ingrés de l’estudiantat. En cas que les valoracions siguin baixes, emprendre les accions de millora necessàries (revisió del perfil establert a les memòries, incorporació de complements de formació, etc.).</t>
  </si>
  <si>
    <t>Gabinet de Planificació, Avaluació i Qualitat (GPAQ)</t>
  </si>
  <si>
    <t>Enquesta de satisfacció al PDI</t>
  </si>
  <si>
    <t xml:space="preserve">Total de puntuacions a la pregunta de l'enquesta de satisfacció dividit pel total de PDI que han respost l'enquesta </t>
  </si>
  <si>
    <t>Grau de satisfacció dels titulats i titulades amb el nivell competencial (perfil d’egrés) del títol</t>
  </si>
  <si>
    <t>Aquest indicador s’extreu de l’enquesta de satisfacció als graduats i graduades que realitza anualment AQU Catalunya. A partir de la consulta del grau de satisfacció amb les competències assolides un cop finalitzats els estudis es pot deduir si el nivell competencial del títol s’ajusta al que es contempla a la memòria de verificació i si resulta satisfactori. En cas contrari, caldrà establir accions per assolir l’anivellament necessari.</t>
  </si>
  <si>
    <t>Enquesta de satisfacció als graduats de màster</t>
  </si>
  <si>
    <t xml:space="preserve">Total de puntuacions a la pregunta de l'enquesta de satisfacció dividit pel total de graduats i graduades que han respost l'enquesta </t>
  </si>
  <si>
    <t>Indicadors del procés P.240.2.1.2 Seguiment</t>
  </si>
  <si>
    <t>Percentatge de titulacions que han requerit ISC obligatori</t>
  </si>
  <si>
    <t>L'indicador permet conèixer el percentatge de titulacions que han obtingut un informe de l'Agència de Qualitat del Sistema Universitari de Catalunya (AQU Catalunya) amb requeriments pendents de subsanació, un cop sotmeses a un procés de verificació, i sobre les quals cal presentar davant l'Agència un ISC a l'efecte de retirar els requeriments imposats. En darrera instància, aquest indicador permet conèixer l'eficàcia dels processos del Marc VSMA.</t>
  </si>
  <si>
    <t>Nombre total de titulacions verificades i/o acreditades amb requeriments pendents de subsanació dividit pel total de titulacions verificades i acreditades, multiplicat per cent</t>
  </si>
  <si>
    <t>Indicadors del procés P.240.2.1.3 Modificació</t>
  </si>
  <si>
    <t>L'indicador permet conèixer el percentatge de titulacions que han superat favorablement un procés de modificació substancial, fet que permet fer un seguiment de l'eficàcia del procés de modificació.</t>
  </si>
  <si>
    <t>Nombre total de modificacions substancials avaluades favorablement per AQU Catalunya dividit pel total de modificacions substancials presentades a avaluació, multiplicat per cent</t>
  </si>
  <si>
    <t>Indicadors del procés P.240.2.1.4 Acreditació</t>
  </si>
  <si>
    <t>L'indicador permet conèixer aquells aspectes que no acaben d’estar ben implantats, segons el parer dels comitès d’avaluació externa, i per tant demanden d’una revisió dels processos del centre.</t>
  </si>
  <si>
    <t>Nombre total d'àrees de millora fixades en els informes d'avaluació de l'acreditació</t>
  </si>
  <si>
    <t>L'indicador permet conèixer el nombre d’aspectes susceptibles de millora en relació als processos establerts en el centre, segons el parer dels comitès d’avaluació extern que el visiten.</t>
  </si>
  <si>
    <t>Nombre total de recomanacions establertes en els informes d'avaluació de l'acreditació</t>
  </si>
  <si>
    <t>L'indicador permet obtenir una imatge de l’adequació i eficiència dels processos del centre. Les bones pràctiques assenyalen aspectes destacables mereixedors de ser exportats a altres centres.</t>
  </si>
  <si>
    <t>Nombre total de bones pràctiques fixades en els informes d'avaluació de l'acreditació</t>
  </si>
  <si>
    <t>Indicadors del procés P.240.3.1 Gestionar la promoció, l'accés i matrícula de l'estudiantat</t>
  </si>
  <si>
    <t xml:space="preserve">Nombre d’activitats de promoció realitzades (JPO i sessions informatives sobre els màsters) </t>
  </si>
  <si>
    <t>Aquestes activitats pretenen captar l'interès de futurs estudiants per a què es matriculin en alguna de les titulacions que ofereix l'Escola. L’indicador mostra l’esforç realitzat amb l’objectiu d’atreure potencials estudiants.</t>
  </si>
  <si>
    <t>Unitat de disc compartida de l'ASIRE</t>
  </si>
  <si>
    <t>Nombre de Jornades de Portes Obertes de grau i nombre total de sessions informatives de màster realitzades al llarg del curs acadèmic</t>
  </si>
  <si>
    <t>Nombre d’assistents a les activitats de promoció</t>
  </si>
  <si>
    <t xml:space="preserve">L’indicador permet conèixer el grau d'atracció que desperten els estudis que s'imparteixen a l'ETSEIB. </t>
  </si>
  <si>
    <t>Nombre total d'assistents a les Jornades de Portes Obertes de grau i a les sessions informatives de màster realitzades al llarg del curs acadèmic</t>
  </si>
  <si>
    <t>Nombre de centres de secundària que fan/reben visites a/de l'ETSEIB</t>
  </si>
  <si>
    <t>El nombre de centres de secundària que han rebut visites de l'ETSEIB (del seu professorat) també és un indicador que permet conèixer si efectivament l’Escola se situa com a referent en l’àmbit de l’enginyeria dins el sistema universitari català.</t>
  </si>
  <si>
    <t>Nombre de centres de secundària que fan/reben visites a/de l’ETSEIB al llarg del curs acadèmic</t>
  </si>
  <si>
    <t xml:space="preserve">L’indicador permet conèixer el grau d'atracció que desperten els estudis que s'imparteixen a l'ETSEIB entre l’estudiantat de secundària. </t>
  </si>
  <si>
    <t>Nombre total d’estudiantat de secundària participants a tallers realitzats al llarg del curs acadèmic</t>
  </si>
  <si>
    <t xml:space="preserve">L'indicador té per objectiu conèixer la qualitat de les activitats de promoció que organitza l'Escola a l'efecte de millorar la seva organització i gestió, si els resultats que s'obtenen no resulten satisfactoris. </t>
  </si>
  <si>
    <t xml:space="preserve">Sumatori de puntuacions a la pregunta sobre el grau de satisfacció amb cadascuna de les activitats activitat de promoció organitzades dividit pel total de participants que han respost dites enquestes de satisfacció </t>
  </si>
  <si>
    <t>L'indicador té per objectiu conèixer el grau de satisfacció amb el procés de matriculació a l’efecte d’introduir canvis en la seva gestió, si escau.</t>
  </si>
  <si>
    <t>Enquestes de satisfacció a l'estudiantat (acreditacions)</t>
  </si>
  <si>
    <t>Sumatori de puntuacions a la pregunta sobre el grau de satisfacció amb la gestió de la matrícula dividit pel total d'estudiantat que ha respost l'enquesta de satisfacció que es realitza triennalment</t>
  </si>
  <si>
    <t>L'indicador té per objectiu conèixer l’eficàcia en la gestió dels tràmits acadèmics a l’efecte d’estudiar casos de baixa satisfacció i procedir a la seva mitigació/esmena.</t>
  </si>
  <si>
    <t>Sumatori de puntuacions a la pregunta sobre el grau de satisfacció amb els tràmits acadèmics dividit pel total d'estudiantat que ha respost l'enquesta de satisfacció que es realitza triennalment</t>
  </si>
  <si>
    <t>Indicadors del procés P.240.3.2 Suport i orientació a l’estudiantat</t>
  </si>
  <si>
    <t>Grau de satisfacció titulats/ades amb la tutorització</t>
  </si>
  <si>
    <t xml:space="preserve">La tutorització és un servei d’atenció als estudiants, a través del qual el professorat universitari els proporciona elements de formació, informació i orientació de forma personalitzada. L'anàlisi de l'indicador ha de servir per millorar la qualitat de l’atenció personalitzada de l’alumnat al llarg dels
seus estudis. </t>
  </si>
  <si>
    <t>Enquesta de satisfacció als graduats/ades (titulacions de grau)</t>
  </si>
  <si>
    <t>Sumatori de puntuacions a la pregunta de l'enquesta de satisfacció dividit pel total d'estudiants que han respost l'enquesta</t>
  </si>
  <si>
    <t>La tutorització és un servei d’atenció als estudiants, a través del qual el professorat universitari els proporciona elements de formació, informació i orientació de forma personalitzada. Un nombre de tutors adequat pot contribuir a millorar el nivell de rendiment de l'alumnat i pot ajudar a identificar a l'alumnat en risc.</t>
  </si>
  <si>
    <t>Àrea de suport a la Gestió d'Estudis de Grau i Màster de l'ETSEIB</t>
  </si>
  <si>
    <t>Arxiu de l'Àrea de suport a la Gestió d'Estudis de Grau i Màster de l'ETSEIB</t>
  </si>
  <si>
    <t>Nombre total de tutors de grau i màster per curs acadèmic</t>
  </si>
  <si>
    <t>Les tutories i mentories formen part del Pla d’Acció Tutorial de l’ETSEIB, dissenyat com un servei a l’estudiantat d’orientació, informació i assessorament de forma personalitzada. L'indicador permet conèixer el nombre d’estudiantat que ha fet ús del servei acompanyament per mitjà de l'assignació d'un tutor o mentor.</t>
  </si>
  <si>
    <t>Nombre total d'estudiants tutoritzats i mentoritzats durant un curs acadèmic</t>
  </si>
  <si>
    <t xml:space="preserve">La funció principal del mentor o mentora és acollir i acompanyar l’estudiantat de nou ingrés al llarg del primer curs acadèmic. Un nombre de mentors adequat pot contribuir a ubicar tant físicament com acadèmicament l'estudiantat de primer curs, al temps que propicia les relacions socials entre l’estudiantat de l’ETSEIB i els dona eines per desenvolupar hàbits d’estudi profitosos. </t>
  </si>
  <si>
    <t>Nombre de mentors/res per curs acadèmic</t>
  </si>
  <si>
    <t>IN05.P.3.2</t>
  </si>
  <si>
    <t>Nombre d'estudiantat amb NEE que han estat tutoritzats</t>
  </si>
  <si>
    <t>El Pla d'Acció Tutorial de l’ETSEIB s’adreça a tot l’estudiantat de l’Escola, però amb una consideració especial envers l'alumnat amb necessitats educatives especials, atès que en aquests casos caldrà tenir especial cura en l'acompanyament i en la formulació de la metodologia d'aprenentatge, d'ensenyament i d'avaluació de l'estudiant, garantint així una millor trajectòria i èxit acadèmic d'aquest estudiantat dins l'Escola.</t>
  </si>
  <si>
    <t>Nombre total d'estudiants amb NEE que han estat tutoritzats durant un curs acadèmic</t>
  </si>
  <si>
    <t>Nombre d'estudiantat esportista d'èlit tutoritzat</t>
  </si>
  <si>
    <t>El Pla d'Acció Tutorial de l’ETSEIB s’adreça a tot l’estudiantat de l’Escola, però amb una consideració especia envers l'estudiantat esportista d'èlit a qui caldrà adaptar els horaris i les avaluacions a la carrera esportiva de l’estudiant, per tal de facilitar-los la compaginació de la carrera com a esportista i l'acadèmica.</t>
  </si>
  <si>
    <t>Nombre total d'estudiants esportistes d'èlit que han estat tutoritzats durant un curs acadèmic</t>
  </si>
  <si>
    <t>Grau de satisfacció del PDI amb la utilitat de les accions de tutoria que es recullen en el Pla d'Acció Tutorial del centre</t>
  </si>
  <si>
    <t>L’indicador permet conèixer el nivell d’utilitat que el professorat confereix a les accions contingudes dins el Pla d’Acció Tutorial del centre, a l’efecte d’establir millores que contribueixin a facilitar l’aprenentatge de l’estudiant, en aquest cas a partir d’unes accions ben definides d’orientació i suport al mateix.</t>
  </si>
  <si>
    <t>L’indicador permet conèixer l’opinió que té l’estudiantat de nou ingrés en relació a la sessió d’acollida realitzada pel centre, amb l’objectiu d’introduir millores si és que els resultats no resulten satisfactoris.</t>
  </si>
  <si>
    <t>Enquesta a l'estudiantat de nou ingrés</t>
  </si>
  <si>
    <t xml:space="preserve">Total de puntuacions a la pregunta de l'enquesta de satisfacció dividit pel total de d'estudiantat que ha respost l'enquesta </t>
  </si>
  <si>
    <t>Indicadors del procés P.240.3.3 Metodologia d’Ensenyament i Avaluació</t>
  </si>
  <si>
    <t>L'indicador s'obté a partir de les enquestes de satisfacció que s'adrecen als titulats, i té com a objectiu observar el grau de satisfacció de l'alumnat amb la titulació cursada per tal d'analitzar els motius i emprendre les accions necessàries en cas que els resultats obtinguts siguin inferiors als esperats.</t>
  </si>
  <si>
    <t>Portal d'Indicadors i dades estadístiques de la UPF (Enquesta de satisfacció als titulats)</t>
  </si>
  <si>
    <t xml:space="preserve">Total de puntuacions a la pregunta de l'enquesta de satisfacció dividit pel total d'estudiants que han respost l'enquesta </t>
  </si>
  <si>
    <t>Percentatge de titulats/ades que repetirien titulació</t>
  </si>
  <si>
    <t>Conèixer el percentatge d'estudiants que tornaria a repetir els mateixos estudis com a fórmula d'observació del grau de satisfacció amb la titulació cursada.</t>
  </si>
  <si>
    <t>Portal de Qualitat, d'indicadors i d'enquestes de la UPC (Enquesta de satisfacció dels graduats)</t>
  </si>
  <si>
    <t>Total de puntuacions a la pregunta de l'enquesta de satisfacció dels graduats "Tornaria a repeteir el mateix títol?" dividit entre el total de graduats que han respost l'enquesta i multiplicat per cent</t>
  </si>
  <si>
    <t>Grau de satisfacció dels titulats/ades amb el TFE</t>
  </si>
  <si>
    <t>Observar el grau de satisfacció dels estudiants amb el TFE de manera que els responsables dels títols tinguin informació de cara a orientar l'enfocament del TFE o introduir millores al respecte.</t>
  </si>
  <si>
    <t>Total de puntuacions a la pregunta de l'enquesta de satisfacció als graduats dividit entre el total de graduats que han respost l'enquesta</t>
  </si>
  <si>
    <t>Conèixer el grau de satisfacció del professorat amb els metodologies docents utilitzades, identificar els elements d’insatisfacció i corregir-los.</t>
  </si>
  <si>
    <t>Total de puntuacions a la pregunta sobre el grau de satisfacció amb les metodologies docents emprades dividit entre el total de professorat que ha respost l'enquesta</t>
  </si>
  <si>
    <t>A l’efecte de monitoritzar l’ajust o desviament respecte el valor desitjat i introduir millores en els sistemes d’avaluació, si escau.</t>
  </si>
  <si>
    <t>Total de puntuacions a la pregunta sobre el grau de satisfacció amb el sistema d'avaluació utilitzat dividit entre el total de professorat que ha respost l'enquesta</t>
  </si>
  <si>
    <t>Observar el grau de satisfacció del PDI respecte  l’enfocament, l’organització i l’avaluació dels TFE de manera que els responsables de les titulacions tinguin informació de cara a redefinir aquests aspectes.</t>
  </si>
  <si>
    <t>Total de puntuacions a la pregunta sobre el grau de satisfacció amb l'adequació de l'enfocament, organització i avaluació dels TFE dividit entre el total de professorat que ha respost l'enquesta</t>
  </si>
  <si>
    <t>Indicadors del procés P.240.3.4 Gestionar la Mobilitat Estudiantat</t>
  </si>
  <si>
    <t>Percentatge de titulats/ades que han fet una estada de mobilitat</t>
  </si>
  <si>
    <t xml:space="preserve">L'indicador dona a conéixer el percentatge de titulats que han realitzat una estada de mobilitat outgoing com a forma de conèixer una altra universitat, un altre país, el món de l'empresa o millorar el coneixement d'idiomes. </t>
  </si>
  <si>
    <t>Portal d'indicadors i dades estadístiques (Indicadors d'Internacionalització - Persones titulades de grau i màster amb una estada de mobilitat)</t>
  </si>
  <si>
    <t>Nombre de titulats i titulades que han fet una estada de mobilitat dividit pel total de titulats i titulades, multiplicat per cent</t>
  </si>
  <si>
    <t>Un dels reptes estratègics proposats pel Pla estratègic de l'ETSEIB és promoure la formació integral de l'estudiant i una forma de fer-ho és incrementant el nombre d'estades internacionals. Aquest indicador preveu mesurar el grau d'interacció de l'Escola amb empreses, institucions i organitzacions d'abast internacional. En especial interessa conèixer el nombre d'acords signats amb institucions de la Xarxa TIME (Top Industrial Managers for Europe), la xarxa europea més antiga d'escoles d'enginyeria.</t>
  </si>
  <si>
    <t>Oficina de Relacions Internacionals i Admissions - ORIA</t>
  </si>
  <si>
    <t>ORIA</t>
  </si>
  <si>
    <t>Nombre total d'acords de mobilitat subscrits amb centres i institucions d'abast internacional durant un curs acadèmic</t>
  </si>
  <si>
    <t xml:space="preserve">L'indicador permet observar quin és el grau i l'evolució de la satisfacció de l'estudiantat de grau amb la mobilitat. Com més elevada sigui la satisfacció dels estudiants amb la seva estada a l'estranger, més possibilitats hi haurà d'assolir amb èxit el repte estratègic relatiu a promoure la formació integral de l'estudiant. </t>
  </si>
  <si>
    <t>Portal de Qualitat, d’indicadors i d’enquestes (Enquesta de satisfacció als titulats)</t>
  </si>
  <si>
    <t>Total de valoracions a la pregunta "les accions de mobilitat que he realitzat han estat rellevants per al meu aprenentatge" dividit entre el total d'estudiants que ha respost l'enquesta</t>
  </si>
  <si>
    <t>Aquest indicador permet observar el nivell d'atracció que tenen les titulacions que s'imparteixen a l'ETSEIB com a centre de destinació entre l'estudiantat internacional i també comparar el nombre d'estudiants estrangers que acull l'Escola amb els que surten a l'exterior. La voluntat és mirar d'equiparar al màxim ambdós valors.</t>
  </si>
  <si>
    <t>Portal d'indicadors i dades estadístiques (Indicadors d'Internacionalització - Mobilitat de l'estudiant)</t>
  </si>
  <si>
    <t>Nombre total d'estudiants outgoing dividit pel nombre total d'estudiants incoming</t>
  </si>
  <si>
    <t>Indicadors del procés P.240.3.5 Gestionar l’orientació professional</t>
  </si>
  <si>
    <t xml:space="preserve">Nombre d’estudiantat que han participat en activitats d’orientació professional </t>
  </si>
  <si>
    <t>L’organització per part de l’ETSEIB d’activitats d’orientació professional permetrà als estudiants participants obtenir més eines i recursos més idonis per a la seva inclusió professional posterior</t>
  </si>
  <si>
    <t>Àrea de Suport Institucional i Relacions Externes (ASIRE)</t>
  </si>
  <si>
    <t>Suma total del nombre d'estudiantat que ha participat en activitats d'orientació professional organitzades a l'ETSEIB en un curs acadèmic</t>
  </si>
  <si>
    <t>Nombre d’activitats d’orientació professional organitzades</t>
  </si>
  <si>
    <t xml:space="preserve">Dins aquest indicador es comptabilitzen el nombre de sessions titulades "Febrer a l'ETSEIB" i "Dijous d'Orientació Professional", com a eines posades a disposició de l'estudiantat per facilitar una millor inserció laboral. </t>
  </si>
  <si>
    <t>Suma total d'activitats d'orientació programades durant un curs acadèmic</t>
  </si>
  <si>
    <r>
      <rPr>
        <sz val="10"/>
        <color rgb="FF000000"/>
        <rFont val="Roboto"/>
      </rPr>
      <t xml:space="preserve">L'indicador permet observar el grau de col·laboració de les empreses de l'entorn amb l'Escola. Com més elevada sigui, major serà la influència de l'ETSEIB dins la societat, tal com dicta el repte estratègic 3 </t>
    </r>
    <r>
      <rPr>
        <i/>
        <sz val="10"/>
        <color rgb="FF000000"/>
        <rFont val="Roboto"/>
      </rPr>
      <t>Revaloritzar el paper de l'ETSEIB a la societat</t>
    </r>
    <r>
      <rPr>
        <sz val="10"/>
        <color rgb="FF000000"/>
        <rFont val="Roboto"/>
      </rPr>
      <t>.</t>
    </r>
  </si>
  <si>
    <t>Suma total d'empreses i institucions que participen en activitats d'orientació professional programades durant un curs acadèmic</t>
  </si>
  <si>
    <t xml:space="preserve">IN04.P.3.5 </t>
  </si>
  <si>
    <t>Conèixer el grau d’eficàcia dels sistemes de suport a l’aprenentatge des de la vessant de l’orientació professional.</t>
  </si>
  <si>
    <t>Suma total de valoracions atorgada per l'estudiantat a les activitats d'orientació programades dividit pel nombre total d'estudiantat que ha respost l'enquesta de satisfacció amb les activitats d'orientació professional</t>
  </si>
  <si>
    <t>Indicadors del procés P.240.3.6 Gestionar les pràctiques externes</t>
  </si>
  <si>
    <t>L’anàlisi dels resultats de satisfacció de l’alumnat amb les pràctiques realitzades aporta elements de reflexió i, si escau, millora de l’organització i gestió del procés de pràctiques.</t>
  </si>
  <si>
    <t xml:space="preserve">Enquesta de satisfacció a titulats/ades </t>
  </si>
  <si>
    <t>Resultat de les enquestes de satisfacció</t>
  </si>
  <si>
    <t>L'indicador permet comprovar en quin grau avança l'Escola envers al contacte i cooperació amb institucions i empreses interessades de l'estudianta, a l'efecte de millorar-ne les competències i facilitar-los la inserció laboral.</t>
  </si>
  <si>
    <t>Nombre total de convenis finalitzats durant un curs acadèmics</t>
  </si>
  <si>
    <t>L'indicador ofereix informació sobre l'interès de l'estudiantat de l'Escola amb l'aplicació pràctica i la millora de les seves competències en l'àmbit de treball.</t>
  </si>
  <si>
    <t>Sumatori dels estudidants que han realitzat pràctiques durant un curs acadèmic</t>
  </si>
  <si>
    <t>Nombre d'empreses que han fet convenis</t>
  </si>
  <si>
    <t>Tenir un control del nombre total d’entitats col·laboradores amb l’ETSEIB pel que fa a l’oferta de pràctiques.</t>
  </si>
  <si>
    <t>Nombre d'empreses que han subscrit convenis de pràctiques amb l'ETSEIB al llarg d'un curs acadèmic</t>
  </si>
  <si>
    <t>Grau de satisfacció dels ocupadors amb el desenvolupament de les pràctiques externes</t>
  </si>
  <si>
    <t>L'indicador té per objectiu conèixer l'opinió de les entitats col·laboradores que acullen estudiants en pràctiques a l'efecte de millorar la seva organització i gestió, si els resultats que s'obtenen no resulten satisfactoris. En concret, l'indicador s'extreu de la pregunta "Valoreu de forma global l'activitat desenvolupada per l'estudiant/a" que es fa a l'enquesta als ocupadors.</t>
  </si>
  <si>
    <t>Arxiu de l'Àrea de Suport Institucional i Relacions Externes (ASIRE)</t>
  </si>
  <si>
    <t>Mitjana de puntuacions obtingudes pel que fa a la pregunta "Valoreu de forma global l'activitat desenvolupada per l'estudiant/a" feta als ocupadors</t>
  </si>
  <si>
    <t>L’indicador té per objectiu conèixer, en opinió del professorat, l’adequació entre el perfil de formació que proposa la titulació i el que ofereixen els centres de pràctiques.</t>
  </si>
  <si>
    <t>Grau de satisfacció dels PDI amb l’adequació dels centres de pràctiques</t>
  </si>
  <si>
    <t>L’indicador té per objectiu conèixer la satisfacció del professorat respecte els centres de pràctiques on l’estudiantat aplicarà les competències adquirides al llarg dels estudis.</t>
  </si>
  <si>
    <t>Indicadors del procés P.240.3.7 Gestionar les queixes i suggeriments</t>
  </si>
  <si>
    <t>Observar l'evolució en el nombre de queixes rebudes, veure quines àrees d’actuació afecta i, en definitiva, recollir la informació rellevant sobre els punts dèbils en la prestació de serveis a l'efecte d'introduir les millores necessàries.</t>
  </si>
  <si>
    <t>Bústia de l'ETSEIB</t>
  </si>
  <si>
    <t>Sumatori de queixes rebudes durant el curs acadèmic</t>
  </si>
  <si>
    <t>Observar l'evolució en el nombre de suggeriments rebuts, veure quines àrees d’actuació afecta i, en definitiva, recollir les propostes de canvi a l'efecte d'introduir les millores necessàries en els processos implicats.</t>
  </si>
  <si>
    <t>Sumatori de suggeriments rebuts durant el curs acadèmic</t>
  </si>
  <si>
    <t>L'objectiu de l'indicador rau a conèixer el temps mig de resposta que es triga a resoldre les queixes i els suggeriments presentats, amb l'objectiu de resoldre-ho al més aviat possible.</t>
  </si>
  <si>
    <t>Sumatori de temps que es triga en respondre les queixes i suggeriments / total de queixes i suggeriments presentats i multiplicat per cent</t>
  </si>
  <si>
    <t>Observar el grau de satisfacció dels estudiants graduats amb la gestió de les queixes i els suggeriments a l'efecte d'introduir millores en el procés en cas que els resultats es trobin allunyats del valor objectiu fixat per a aquest indicador.</t>
  </si>
  <si>
    <t>Enquesta de satisfacció als titulats/ades recents de grau</t>
  </si>
  <si>
    <t xml:space="preserve">Sumatori de puntuacions a la pregunta 15 de l'enquesta de satisfacció als titulats recents de grau dividit entre el total de titulats que han respost l'enquesta </t>
  </si>
  <si>
    <t>Indicadors del procés P.240.4.1 Definició de les polítiques de PAS i PDI</t>
  </si>
  <si>
    <t>IN01.P4.1</t>
  </si>
  <si>
    <t xml:space="preserve">Observar l'evolució de la plantilla de PDI del centre i donar compliment a la normativa vigent que regula el PDI de les universitats. </t>
  </si>
  <si>
    <t>Portal d'Indicadors i dades estadístiques (Indicadors per al seguiment i l'acreditació de grau i màster)</t>
  </si>
  <si>
    <t>Total de PDI de l'ETSEIB segons titulació a la que imparteix docència, diferenciat per categoria, doctorat i sexe</t>
  </si>
  <si>
    <t>Percentatge de PTGAS per categoria i sexe</t>
  </si>
  <si>
    <t>Observar l'evolució de la plantilla de PAS de la UTG de l'Àmbit de l'Enginyeria Industrial de Barcelona.</t>
  </si>
  <si>
    <t>Portal d'Indicadors i dades estadístiques (Indicadors de personal)</t>
  </si>
  <si>
    <t>Nombre total del PTGAS diferenciat per categoria i sexe que forma part de la plantilla de la UTG de l'Àmbit d'Enginyeria Industrial de Barcelona</t>
  </si>
  <si>
    <t>Tenir coneixement del percentatge de dones que ocupen càrrecs acadèmics en el centre per poder fer el seguiment de l'acompliment dels criteris de paritat de gènere a l'ETSEIB.</t>
  </si>
  <si>
    <t>Total de dones que ocupen càrrec acadèmic / nombre total de càrrecs acadèmics i multiplicat per 100</t>
  </si>
  <si>
    <t>Monitoritzar l'evolució de la satisfacció del PTGAS amb la unitat a la que pertany obtenint així informació sobre el seu benestar laboral, aspecte a tenir en compte per a la presa de decisions pel que fa a la seva gestió i política.</t>
  </si>
  <si>
    <t>Enquestes de satisfacció al PTGAS</t>
  </si>
  <si>
    <t xml:space="preserve">Sumatori de puntuacions a la pregunta "En general, estic satisfe/a de treballar en aquest unitat" de l'enquesta de satisfacció al PTGAS dividit entre el total de participants que han respost l'enquesta </t>
  </si>
  <si>
    <t>Indicadors del procés P.240.4.2 Accés i selecció de PDI i PAS</t>
  </si>
  <si>
    <t>Observar l'evolució del percentatge professorat permanent de l'Escola a l'efecte de donar paulatinament compliment al mandat de la LOSU segons el qual el professorat amb contracte laboral temporal no pot superar el 8% de la plantilla.</t>
  </si>
  <si>
    <t>Total de PDI amb vinculació permanent que imparteix docència a una titulació / total de professorat de la titulació, multiplicat per cent</t>
  </si>
  <si>
    <t>Percentatge de PAS amb vinculació permanent</t>
  </si>
  <si>
    <t>Conèixer el nombre de PAS que ocupa llocs amb caràcter permanent per d'emprendre, en cas que els valors siguin baixos, les accions oportunes d'estabilització i/o consolidació.</t>
  </si>
  <si>
    <r>
      <rPr>
        <sz val="10"/>
        <color rgb="FF000000"/>
        <rFont val="Roboto"/>
      </rPr>
      <t>Any n</t>
    </r>
    <r>
      <rPr>
        <sz val="10"/>
        <color rgb="FF000000"/>
        <rFont val="Roboto"/>
      </rPr>
      <t>atural</t>
    </r>
  </si>
  <si>
    <t>Total de PAS amb vinculació permanent / total PAS de l'ETSEIB (permanents i temporals), multiplicat per cent</t>
  </si>
  <si>
    <t>Nombre de processos de selecció del PAS a l'ETSEIB</t>
  </si>
  <si>
    <t>Conèixer el nombre de processos d'estabilització i/o ocupació de llocs de treball de PAS convocats a l'ETSEIB.</t>
  </si>
  <si>
    <t>Portal d'Indicadors i dades estadístiques (Indicadors de personal - altres indicadors de PAS)</t>
  </si>
  <si>
    <t xml:space="preserve">Nombre total de concursos de personal funcionari (promoció horitzontal i funcionari interí), i de concursos de PAS laboral (interns i externs) convocats durant l'any </t>
  </si>
  <si>
    <t>Indicadors del procés P.240.4.3 Formar el PDI i PAS</t>
  </si>
  <si>
    <t>Observar l'evolució en el nombre d'hores de formació que ha fet el PDI per a la millora, la innovació en la docència i la incorporació d'eines, recursos i tendències per a l'optimització pedagògica.</t>
  </si>
  <si>
    <r>
      <rPr>
        <sz val="10"/>
        <color rgb="FF000000"/>
        <rFont val="Roboto"/>
      </rPr>
      <t>Anual (any natural</t>
    </r>
    <r>
      <rPr>
        <sz val="10"/>
        <color rgb="FF000000"/>
        <rFont val="Roboto"/>
      </rPr>
      <t>)</t>
    </r>
  </si>
  <si>
    <t>Institut de Ciències de l'Educació de la UPC</t>
  </si>
  <si>
    <t>Arxiu de l'ICE</t>
  </si>
  <si>
    <t>Nombre total d'hores de formació realitzades pel PDI durant un any natural</t>
  </si>
  <si>
    <t>Nombre d'hores de formació del PAS</t>
  </si>
  <si>
    <t>Observar l'evolució en el nombre d'hores de formació que ha fet el PAS de la UTG amb l'objectiu de millorar la seva prestació del servei.</t>
  </si>
  <si>
    <r>
      <rPr>
        <sz val="10"/>
        <color rgb="FF000000"/>
        <rFont val="Roboto"/>
      </rPr>
      <t>Anual (curs acadè</t>
    </r>
    <r>
      <rPr>
        <sz val="10"/>
        <color rgb="FF000000"/>
        <rFont val="Roboto"/>
      </rPr>
      <t>mic)</t>
    </r>
  </si>
  <si>
    <t>Servei de Desenvolupament Professional de la UPC</t>
  </si>
  <si>
    <t>Arxiu del Servei de Desenvolupament Professional</t>
  </si>
  <si>
    <t>Nombre total d'hores de formació realitzades pel PAS durant un any natural</t>
  </si>
  <si>
    <t>Conèixer quina és l’adequació i l’impacte que, segons el PDI, han tingut les activitats per a la millora docent que ha ofert la UPC en el desenvolupament de la seva activitat acadèmica. La formació del PDI és cabdal per assolir una docència de qualitat.</t>
  </si>
  <si>
    <t>Gabinet de Planificació, Avaluació i Qualitat</t>
  </si>
  <si>
    <t>Enquestes de satisfacció del PDI</t>
  </si>
  <si>
    <t>Sumatori de valoracions a la pregunta "Valora l’impacte que aquestes activitats han tingut en les assignatures que imparteixes" dividit entre el total de PDI que ha respost l'enquesta</t>
  </si>
  <si>
    <t>Satisfacció del PTGAS de l’ETSEIB amb la formació rebuda</t>
  </si>
  <si>
    <t>Conèixer els resultats de satisfacció del PTGAS amb les activitats formatives a les que ha participat. La formació és essencial per a la millora de la qualitat de les funcions i serveis que el PTGAS presta.</t>
  </si>
  <si>
    <t>Memòria del Servei de Desenvolupament Professional</t>
  </si>
  <si>
    <t>Sumatori de valoracions quant a la satisfacció general amb l'activitat formativa realitzada, dividit entre el total de PTGAS que ha participat en activitats formatives</t>
  </si>
  <si>
    <t>Indicadors del procés P.240.4.4 Avaluar el PDI</t>
  </si>
  <si>
    <t>Conèixer el nombre d'informes favorables de PDI respecte el total d'informes emesos dins el procés d'avaluació del PDI, vàlids per a la concessió del complement per mèrits docents autonòmics i el reconeixement de l'activitat de la docència.</t>
  </si>
  <si>
    <t>Secretari Acadèmic de l'Escola</t>
  </si>
  <si>
    <t>Arxiu de la Secretaria Acadèmica</t>
  </si>
  <si>
    <t>Nombre d’informes de PDI favorables / nombre total d'informes emesos, multiplicat per cent</t>
  </si>
  <si>
    <t>Conèixer el grau de satisfacció del professorat de l’Escola amb el model d'avaluació de l'activitat docent que regeix la manera com s'opta al complement per mèrits docents autonòmics i al reconeixement de l'activitat de la docència.</t>
  </si>
  <si>
    <t>Enquesta de satisfacció del PDI</t>
  </si>
  <si>
    <t>Sumatori de puntuacions a la pregunta "Si has estat avaluat/da pel Règim de Dedicació, valora l’adequació del sistema d’avaluació" dividit entre el total de PDI de l'Escola que ha respost l'enquesta de satisfacció</t>
  </si>
  <si>
    <t xml:space="preserve">Indicadors del procés P.240.5.1 Gestionar i millorar els recursos materials </t>
  </si>
  <si>
    <t>Conèixer el grau de satisfacció dels titulats i titulades amb les instal·lacions i recursos (aules, laboratoris, espais docents, auditoris, equipaments informàtics i de recerca…) des del punt de vista de la seva adequació per a facilitar el procés d'aprenentatge.</t>
  </si>
  <si>
    <t>Enquesta de satisfacció a titulats/ades recents</t>
  </si>
  <si>
    <t>Total valoracions en relació a la satisfacció general respecte les instal·lacions i recursos de l'Escola dividit entre el total de titulats i titulades (de grau i màster) que han respost l'enquesta</t>
  </si>
  <si>
    <t>Grau de satisfacció del PAS amb els recursos materials i tècnics i les instal·lacions</t>
  </si>
  <si>
    <t>Conèixer el grau de satisfacció del PAS amb els recursos materials i tècnics (mobiliari, equipament informàtic, reprografia...) i les instal·lacions a l'efecte de valorar la seva adequació per al correcte desenvolupament de la feina.</t>
  </si>
  <si>
    <r>
      <rPr>
        <sz val="10"/>
        <color rgb="FF000000"/>
        <rFont val="Roboto"/>
      </rPr>
      <t>Trienna</t>
    </r>
    <r>
      <rPr>
        <sz val="10"/>
        <color rgb="FF000000"/>
        <rFont val="Roboto"/>
      </rPr>
      <t>l</t>
    </r>
  </si>
  <si>
    <t>Enquesta de satisfacció al PAS</t>
  </si>
  <si>
    <t xml:space="preserve">Total valoracions en relació a la satisfacció amb els recursos materials i tècnics i les instal·lacions dividit entre el total de PAS que ha respost l'enquesta </t>
  </si>
  <si>
    <t>Conèixer el grau de satisfacció del PDI amb els recursos i equipaments docents a l'aula a l'efecte de valorar la seva adequació per al correcte exercici de l'activitat docent.</t>
  </si>
  <si>
    <t>Enquesta de satisfacció al Personal Docent i Investigador</t>
  </si>
  <si>
    <t>Total valoracions en relació a la satisfacció amb els recursos i equipaments docents dividit entre el total de PDI que ha respost l'enquesta</t>
  </si>
  <si>
    <t>Indicadors del procés P.240.5.2 Gestió i millora dels serveis</t>
  </si>
  <si>
    <t>Grau de satisfacció de l’estudiantat de grau i màster els serveis i recursos destinats a la millora de l'aprenentatge</t>
  </si>
  <si>
    <t xml:space="preserve">Conèixer el grau de satisfacció general de l’estudiantat en relació als serveis i recursos oferts per a la millora de l’aprenentatge. </t>
  </si>
  <si>
    <t>Enquesta de satisfacció a l'estudiantat (acreditació titulacions)</t>
  </si>
  <si>
    <t>Total valoracions en relació a la satisfacció general respecte els serveis i recursos destinats a la millora de l'aprenentatge dividit pel total d'estudiants que han respost l'enquesta</t>
  </si>
  <si>
    <t xml:space="preserve">Grau de satisfacció de l'estudiantat amb la Biblioteca </t>
  </si>
  <si>
    <t>Conèixer el grau de satisfacció global que l'estudiantat té respecte la Biblioteca de l'Escola per tal d'establir, en cas necessari, nous procediments i línies de treball per resoldre les mancances detectades, millorar els serveis i recursos oferts, així com incrementar la difusió i explotació dels mateixos.</t>
  </si>
  <si>
    <t>Enquesta de Biblioteques</t>
  </si>
  <si>
    <t>Total satisfacció global amb el servei de la Biblioteca dividit pel total d'estudiants que han respost l'enquesta</t>
  </si>
  <si>
    <t>Indicadors del procés P.240.6.1 Recollir les dades i els resultats</t>
  </si>
  <si>
    <t>IN01.P.6.1</t>
  </si>
  <si>
    <t>Per mitjà de l'enquesta sobre l'actuació docent i les assignatures els estudiants tenen l'oportunitat d'influir en moltes de les decisions que es prenen a l'Escola. La informació que proporciona l'enquesta és clau i arriba al professorat, als responsables acadèmics i als serveis que es dediquen a la qualitat i a la millora docent. Per tant, interessa conèixer el nombre d'estudiants que responen l'enquesta i, en cas que sigui baix, intentar augmentar la participació.</t>
  </si>
  <si>
    <t xml:space="preserve">Gabinet de Planificació, Avaluació i Qualitat (GPAQ) </t>
  </si>
  <si>
    <t>Portal de Qualitat, d’indicadors i d’enquestes</t>
  </si>
  <si>
    <t>Total d'estudiantat matriculat en una assignatura/grup que respon el questionari sobre l'actuació docent del professorat i/o el d'assignatures dividit entre el total d'estudianat matriculant en aquella mateixa assignatura/grup i multiplicat per cent</t>
  </si>
  <si>
    <t>IN02.P.6.1</t>
  </si>
  <si>
    <t xml:space="preserve">L'enquesta cerca recollir informació sobre la satisfacció dels titulats/ades de grau envers els estudis un cop finalitzats, essent aquesta una visió global necessària per a la millora dels programes formatius. En concret, l’enquesta té com a finalitat: 1) recollir les valoracions dels graduats sobre els estudis escollits i la universitat, 2) disposar d’informació qualitativa sobre l'ETSEIB i els seus graus, l’organització de la docència, i el model docent, i 3) facilitar informació clau a tenir en compte en els processos d’avaluació i acreditació dels ensenyaments oficials. Com més egressats responguin l'enquesta, més representatius seran els resultats.					</t>
  </si>
  <si>
    <t>Nombre total de titulats/ades de grau d'una cohort que reponen l'enquesta de titulats/ades dividit entre el total de titulats/ades de grau d'una cohort i multiplicat per cent</t>
  </si>
  <si>
    <t>IN03.P.6.1</t>
  </si>
  <si>
    <t xml:space="preserve">L'enquesta cerca recollir informació sobre la satisfacció dels titulats/ades de màster envers els estudis un cop finalitzats, essent aquesta una visió global necessària per a la millora dels programes formatius. En concret, l’enquesta té com a finalitat: 1) recollir les valoracions dels graduats sobre els estudis escollits i la universitat, 2) disposar d’informació qualitativa sobre l'ETSEIB i els seus màsters, l’organització de la docència, i el model docent, i 3) facilitar informació clau a tenir en compte en els processos d’avaluació i acreditació dels ensenyaments oficials. Com més egressats responguin l'enquesta, més representatius seran els resultats.		</t>
  </si>
  <si>
    <t>Nombre total de titulats/ades de màster d'una cohort que reponen l'enquesta de titulats/ades dividit entre el total de titulats/ades de màster d'una cohort, multiplicat per cent</t>
  </si>
  <si>
    <t>IN04.P.6.1</t>
  </si>
  <si>
    <t>L'enquesta a l'estudiantat de nou ingrés té per objectiu conèixer el perfil i la motivació de l’estudiantat que realitza la primera matrícula sobre l’elecció del seus estudis a l'Escola. Com més alumnes responguin l'enquesta, més representatius són els seus resultats.</t>
  </si>
  <si>
    <t>Nombre d'estudiantat de nou ingrés d'una cohort que respon l'enquesta / Nombre d'estudiantat de nou ingrés d'una cohort, multiplicat per cent</t>
  </si>
  <si>
    <t>IN05.P.6.1</t>
  </si>
  <si>
    <t xml:space="preserve">L'enquesta té per objectiu conèixer l'opinió i el grau de satisfacció dels diferents grups que hi intervenen, per tal d’introduir, si és el cas, canvis o modificacions que permetin millorar el disseny de les titulacions o altres aspectes directament relacionats. En el marc del seguiment i l’acreditació de les titulacions de grau i màster és un element molt important per poder analitzar la qualitat dels estudis o dels serveis que ofereix l'ETSEIB. Com més alumnes responguin l'enquesta, més representatius són els seus resultats.
</t>
  </si>
  <si>
    <t>Nombre d'estudiantat que ha respost l'enquesta / total d'estudiantat de grau i màster a qui se li ha adreçat l'enquesta, multiplicat per cent</t>
  </si>
  <si>
    <t>IN06.P.6.1</t>
  </si>
  <si>
    <t>Un element molt important per poder analitzar la qualitat dels estudis que s'imparteixen a l'ETSEIB i dels serveis que s'ofereixen, és conèixer l'opinió i el grau de satisfacció del professorat per tal d'introduir, si és el cas, canvis o modificacions que permetin millorar el disseny de les titulacions o altres aspectes directament relacionats. Com més PDI respongui l'enquesta, més representatius són els resultats.</t>
  </si>
  <si>
    <t>Nombre de PDI que respon l'enquesta / nombre de PDI en actiu en el moment de realització de l'enquesta, multiplicat per cent</t>
  </si>
  <si>
    <t>IN07.P.6.1</t>
  </si>
  <si>
    <t>Un element molt important per poder analitzar la qualitat dels estudis que s'imparteixen a l'ETSEIB i dels serveis que s'ofereixen, és conèixer l'opinió i el grau de satisfacció del PTGAS per tal d'introduir, si és el cas, canvis o modificacions que permetin millorar el disseny de les titulacions o altres aspectes directament relacionats. Com més PAS respongui l'enquesta, més representatius són els resultats.</t>
  </si>
  <si>
    <t>Nombre de PTGAS que respon l'enquesta  / nombre de PTGAS en actiu en el moment de realització de l'enquesta, multiplicat per cent</t>
  </si>
  <si>
    <t>IN08.P.6.1</t>
  </si>
  <si>
    <t>Taxa de participació a les enquestes sobre la inserció laboral dels titulats/ades/ades de Grau (enquesta gestionada per AQU)</t>
  </si>
  <si>
    <t>L'enquesta té per objectiu conèixer l'opinió dels titulats de grau en relació a diversos factors relacionats amb l’ocupació (ocupació/atur, sector, lloc de treball), la qualitat de l’ocupació (adequació del lloc de treball, estabilitat contractual, guanys, etc.) i la satisfacció respecte dels estudis realitzats (competències adquirides, intenció de repetir els estudis, etc.). Com més egressats responguin l'enquesta, més representatius són els resultats.</t>
  </si>
  <si>
    <t>Gabinet de Planificació, Avaluació i Qualitat (GPAQ) - Equip Enquestes</t>
  </si>
  <si>
    <t>Nombre de titulats/ades de grau que s'han titulat durant la cohort d'estudi, que contesten l'enquesta / nombre total de titulats/ades de grau que s'han titulat durant la cohort d'estudi, multiplicat per cent</t>
  </si>
  <si>
    <t>IN09.P.6.1</t>
  </si>
  <si>
    <t>Taxa de participació a les enquestes sobre la inserció laboral dels titulats/ades/ades de Màster (enquesta gestionada per AQU)</t>
  </si>
  <si>
    <t>L'enquesta té per objectiu conèixer l'opinió dels titulats de màster en relació a diversos factors relacionats amb l’ocupació (ocupació/atur, sector, lloc de treball), la qualitat de l’ocupació (adequació del lloc de treball, estabilitat contractual, guanys, etc.) i la satisfacció respecte dels estudis realitzats (competències adquirides, intenció de repetir els estudis, etc.). Com més egressats responguin l'enquesta, més representatius són els resultats.</t>
  </si>
  <si>
    <t>Nombre de titulats/ades de màster que s'han titulat durant la cohort d'estudi, que contesten l'enquesta / nombre de titulats/ades de màster que s'han titulat durant la cohort d'estudi, multiplicat per cent</t>
  </si>
  <si>
    <t>IN10.P.6.1</t>
  </si>
  <si>
    <t>L'enquesta té per objectiu recollir l'opinió dels ocupadors sobre les pràctiques que realitzen els alumnes en empreses, organitzacions i institucions, amb la voluntat d'introduir, si escau, millores vinculades amb el procés de gestió de les pràctiques externes. Com més elevada sigui la participació en l'enquesta, més representatius seran els resultats.</t>
  </si>
  <si>
    <t>Unitat de disc compartit de l'ASIRE</t>
  </si>
  <si>
    <t>Nombre d'ocupadors que han respost l'enquesta / nombre total d'ocupadors als qui s'ha enviat l'enquesta, multiplicat per cent</t>
  </si>
  <si>
    <t>IN11.P.6.1</t>
  </si>
  <si>
    <t xml:space="preserve">L'enquesta té com a objectiu recollir dades sobre la promoció que fa l'ETSEIB dels graus que s'hi imparteixen, amb l'objectiu de definir el Pla de Promoció així com la proposta de millores vinculades amb l'organització de les JPO. Com més elevada sigui la participació en l'enquesta, més representatius seran els resultats. </t>
  </si>
  <si>
    <t>Nombre de futur estudiantat que ha respost l'enquesta / nombre total de futurs estudiants a qui s'ha adreçat l'enquesta, multiplicat per cent</t>
  </si>
  <si>
    <t>IN12.P.6.1</t>
  </si>
  <si>
    <t>L'enquesta te per objectiu recollir dades sobre la satisfacció dels estudiants amb les activitats d'orientació professional per tal de definir el Pla d’Orientació Professional, així com la proposta de millores vinculades amb el procés de gestió de l'orientació professional. Com més elevada sigui la participació en l'enquesta, més representatius seran els resultats.</t>
  </si>
  <si>
    <t>Nombre d'estudiantat participant en les activitats d'orientació professional que ha respost l'enquesta / nombre total d'estudiantat participant en les activitats d'orientació professional a qui s'ha adreçat l'enquesta, multiplicat per cent</t>
  </si>
  <si>
    <t>IN13.P.6.1</t>
  </si>
  <si>
    <t>Amb l'organització de visites a l'ETSEIB, jornades de portes obertes, tallers adreçats a estudiantat de secundària, sessions informatives a futurs estudiants de màster i les activitats d'orientació professional es vol donar a conèixer a la societat l’interès tecnològic i social dels estudis de l’Escola. Aquest indicador permet mesurar els esforços que fa l'Escola per impulsar la captació de nou estudiantat així com per procurar una millor inserció laboral de l'alumnat.</t>
  </si>
  <si>
    <t>Àrea de suport Institucional i Relacions Externes (ASIRE)</t>
  </si>
  <si>
    <t>Unitat de disc compartit ASIRE (enquestes); Memòria de l'ETSEIB (nombre d'activitats organitzades)</t>
  </si>
  <si>
    <t>Nombre total d'enquestes realitzades al llarg del curs entre les visites rebudes, les jornades de portes obertes, els tallers de secundària organitzats, les sessions informatives a futurs estudiants de màster i les activitats d'orientació professional.</t>
  </si>
  <si>
    <t>Indicadors del procés P.240.7.1. Publicació d'informació i rendició de comptes</t>
  </si>
  <si>
    <t xml:space="preserve">Grau de satisfacció dels titulats/ades (grau i màster) amb la informació referent a la titulació </t>
  </si>
  <si>
    <t>Analitzar el grau de satisfacció de l’estudiantat titulat en relació amb la informació referent a la titulació, des de la vessant de la seva accessibilitat i utilitat.</t>
  </si>
  <si>
    <t xml:space="preserve">Total valoracions en relació amb la satisfacció amb la informació referent a la titulació al web de l'ETSEIB, des del punt de vista de la seva accessibilitat i utilitat, dividit pel total de titulats que han respost l'enquesta </t>
  </si>
  <si>
    <t>Grau de satisfacció de l’estudiantat (grau i màster) amb la informació disponible a la pàgina web</t>
  </si>
  <si>
    <t>Analitzar el grau de satisfacció amb la informació pública a la web per tal de fer-la més accessible, completa i actualitzada, si escau.</t>
  </si>
  <si>
    <t>Enquestes de satisfacció a l'estudiantat (acreditació de titulacions)</t>
  </si>
  <si>
    <t>Total valoracions en relació amb la satisfacció amb la informació referent a la titulació al web de l'ETSEIB, des del punt de vista de la seva accessibilitat, utilitat i actualització, dividit pel total d'estudiantat que ha respost l'enquesta</t>
  </si>
  <si>
    <t>Analitzar el grau de satisfacció del PDI amb els mecanismes i sistemes interns d’informació respecte a temes que afecten la pròpia activitat docent per tal d’introduir, si escau, canvis o modificacions que permetin la millora dels serveis.</t>
  </si>
  <si>
    <t>Enquesta de satisfacció del Personal Docent i Investigador</t>
  </si>
  <si>
    <t xml:space="preserve">Total valoracions en relació amb la satisfacció amb els mecanismes/sistemes interns d'informació dividit pel total de PDI que ha respost l'enquesta </t>
  </si>
  <si>
    <t>Grau de satisfacció del PAS amb els mecanismes/sistemes interns d'informació</t>
  </si>
  <si>
    <t>Analitzar el grau de satisfacció del PAS amb els mecanismes interns d’informació i/o comunicació respecte a temes que afecten la seva activitat  per tal d’introduir, si escau, canvis o modificacions que permetin la millora dels serveis.</t>
  </si>
  <si>
    <r>
      <rPr>
        <sz val="10"/>
        <color rgb="FF000000"/>
        <rFont val="Roboto"/>
      </rPr>
      <t>Trienna</t>
    </r>
    <r>
      <rPr>
        <sz val="10"/>
        <color rgb="FF000000"/>
        <rFont val="Roboto"/>
      </rPr>
      <t>l</t>
    </r>
  </si>
  <si>
    <t xml:space="preserve">Enquesta de Satisfacció del Personal d'Administració i Serveis </t>
  </si>
  <si>
    <t>Total valoracions en relació amb la satisfacció amb els mecanismes/sistemes interns d'informació dividit pel total de PAS que ha respost l'enquesta</t>
  </si>
  <si>
    <t xml:space="preserve">Indicadors del procés P.240.8.1 Desplegament, seguiment i revisió del SGIQ, i control de la documentació </t>
  </si>
  <si>
    <t>Nombre de processos modificats, eliminats i creats de nou</t>
  </si>
  <si>
    <t>Conèixer el nombre de processos en han estat modificats, eliminats o creats en el marc de la revisió del SGIQ.</t>
  </si>
  <si>
    <t>Total de processos modificats; total de processos eliminats; total de processos creats en el marc de la revisió del SGIQ</t>
  </si>
  <si>
    <t>Conèixer l'estat en què es troben les propostes de millora vinculades al SGIQ que han estat revisades o introduïdes en durant un determinat procés de revisió del SGIQ.</t>
  </si>
  <si>
    <t xml:space="preserve">Àrea de suport Institucional i Relacions Externes (ASIRE) </t>
  </si>
  <si>
    <t>Portal SAT</t>
  </si>
  <si>
    <t>Total de propostes de millora vinculades al SGIQ que es troben iniciades; total de propostes que es troben en curs; total de propostes que finalizen en el marc de la revisió del SGIQ.</t>
  </si>
  <si>
    <t>Grau de coneixement del SGIQ del centre entre el col·lectiu del PDI</t>
  </si>
  <si>
    <t>Comprovar fins a quin punt parts el PDI del centre té consciència de l’existència del SGIQ, en cas que el grau de coneixement sigui baix, incidir en la tasca de difusió de la qualitat al centre i vetllar per ampliar la coneixença del SGIQ entre el col·lectiu del PAS.</t>
  </si>
  <si>
    <t>Sumatori de respostes afirmatives a la pregunta "Coneixes l’existència del Sistema de Garantia Intern de Qualitat (SGIQ) del centre i els seus processos per a la millora de les titulacions?" dividit entre el total de PDI que ha respost l'enquesta, i multiplicat per 100</t>
  </si>
  <si>
    <t>Grau de coneixement del SGIQ del centre entre el col·lectiu del PAS</t>
  </si>
  <si>
    <t>Comprovar fins a quin punt parts el PAS del centre té consciència de l’existència del SGIQ, en cas que el grau de coneixement sigui baix, incidir en la tasca de difusió de la qualitat al centre i vetllar per ampliar la coneixença del SGIQ entre el col·lectiu del PAS.</t>
  </si>
  <si>
    <t>Sumatori de respostes afirmatives a la pregunta "Coneixes l’existència del Sistema de Garantia Intern de Qualitat (SGIQ) del centre i els seus processos per a la millora de les titulacions?" dividit entre el total de PAS que ha respost l'enquesta, i multiplicat per 100</t>
  </si>
  <si>
    <t>Gènere</t>
  </si>
  <si>
    <t>Dones</t>
  </si>
  <si>
    <t>Homes</t>
  </si>
  <si>
    <t>Total</t>
  </si>
  <si>
    <t>Curs</t>
  </si>
  <si>
    <t>Semestre</t>
  </si>
  <si>
    <t>Titulació</t>
  </si>
  <si>
    <t>Mitjana docència</t>
  </si>
  <si>
    <t>23-24</t>
  </si>
  <si>
    <t>1Q</t>
  </si>
  <si>
    <t>Automàtica i robòtica (Pla 2012)</t>
  </si>
  <si>
    <t>Cadena de subministrament, transport i mobilitat</t>
  </si>
  <si>
    <t>Enginyeria d'automoció (Pla 2019)</t>
  </si>
  <si>
    <t>Enginyeria de l'energia</t>
  </si>
  <si>
    <t>Enginyeria d'organització</t>
  </si>
  <si>
    <t>Enginyeria en Tecnologies Industrials</t>
  </si>
  <si>
    <t>Enginyeria industrial</t>
  </si>
  <si>
    <t>Enginyeria nuclear/Nuclear Engineering</t>
  </si>
  <si>
    <t>Enginyeria tèrmica</t>
  </si>
  <si>
    <t>Neuroenginyeria i rehabilitació</t>
  </si>
  <si>
    <t>Tecnologies industrials i anàlisi econòmica</t>
  </si>
  <si>
    <t>2Q</t>
  </si>
  <si>
    <t>22-23</t>
  </si>
  <si>
    <t>21-22</t>
  </si>
  <si>
    <t>20-21</t>
  </si>
  <si>
    <r>
      <rPr>
        <b/>
        <sz val="11"/>
        <color theme="1"/>
        <rFont val="Arial"/>
      </rPr>
      <t>Indicador IN03.P.2.1.1 Grau de satisfacció dels titulats/ades amb el nivell competencial (perfil d’egrés) del títol</t>
    </r>
    <r>
      <rPr>
        <b/>
        <sz val="10"/>
        <color theme="1"/>
        <rFont val="Arial"/>
      </rPr>
      <t xml:space="preserve">
</t>
    </r>
    <r>
      <rPr>
        <i/>
        <sz val="8"/>
        <color theme="1"/>
        <rFont val="Arial"/>
      </rPr>
      <t>En el cas dels graus, l'indicador reflecteix el grau de conformitat amb l'afirmació següent "La formació rebuda m'ha permès millorar les meves competències personals (nivell de confiança, aprenentatge autònom, presa de decisions, resolució de nous problemes, anàlisi crítica, etc.", i en el cas dels màsters amb l'afirmació ". En el cas dels màsters, l'indicador reflecteix la conformitat amb l'afirmació: "La formació rebuda m'ha permès millorar les meves capacitats per desenvolupar l'activitat professional".
A partir de l'edició 2023-2024, en el cas dels graus l'afirmació "La formació rebuda m'ha permès millorar les meves competències personals (nivell de confiança, aprenentatge autònom, presa de decisions, resolució de nous problemes, anàlisi crítica, etc." s'ha desgranat en 3 ítems, pel que la taula mostra la mitjana de les següents afirmacions: "La formació rebuda m'ha permès millorar les meves ahbilitats comunicatives", "Com a resultat de la formació rebuda, puc afrontar i resoldre de manera més efectiva problemes nous" i "Com a resultat de la formació rebuda, he millorat la meva habilitat d'aprendre i treballar de manera autònoma".</t>
    </r>
  </si>
  <si>
    <t>GETI</t>
  </si>
  <si>
    <t>GTIAE</t>
  </si>
  <si>
    <t>MUAR</t>
  </si>
  <si>
    <t>MUEI</t>
  </si>
  <si>
    <t>Neuroenginyeria i Rehabilitació</t>
  </si>
  <si>
    <t>MUEE</t>
  </si>
  <si>
    <t>MUEA</t>
  </si>
  <si>
    <t>MUEO</t>
  </si>
  <si>
    <t>MUEN</t>
  </si>
  <si>
    <t>MUSAE</t>
  </si>
  <si>
    <t>2023-2024</t>
  </si>
  <si>
    <t>2022-2023</t>
  </si>
  <si>
    <t>.-</t>
  </si>
  <si>
    <t>2021-2022</t>
  </si>
  <si>
    <t>2020-2021</t>
  </si>
  <si>
    <t>* No es mostren els resultats de les titulacions que hagin obtingut menys de 3 respostes</t>
  </si>
  <si>
    <r>
      <rPr>
        <b/>
        <sz val="11"/>
        <color theme="1"/>
        <rFont val="Arial"/>
      </rPr>
      <t>Indicador IN01.P.3.2 Grau de satisfacció dels titulats/ades amb la tutorització</t>
    </r>
    <r>
      <rPr>
        <sz val="10"/>
        <color theme="1"/>
        <rFont val="Arial"/>
      </rPr>
      <t xml:space="preserve">
</t>
    </r>
    <r>
      <rPr>
        <i/>
        <sz val="8"/>
        <color theme="1"/>
        <rFont val="Arial"/>
      </rPr>
      <t>L'indicador reflecteix el grau de conformitat amb l'afirmació següent "La tutorització ha estat útil i ha contribuït a millorar el meu aprenentatge"</t>
    </r>
  </si>
  <si>
    <t>Grau en Enginyeria en Tecnologies Industrials</t>
  </si>
  <si>
    <t>Grau en Tecnologies Industrials i Anàlisi Econòmica</t>
  </si>
  <si>
    <r>
      <rPr>
        <b/>
        <sz val="11"/>
        <color theme="1"/>
        <rFont val="Arial"/>
      </rPr>
      <t xml:space="preserve">Indicador IN01.P.3.3: Grau de satisfacció dels titulats i titulades amb la titulació </t>
    </r>
    <r>
      <rPr>
        <sz val="11"/>
        <color theme="1"/>
        <rFont val="Arial"/>
      </rPr>
      <t xml:space="preserve">
</t>
    </r>
    <r>
      <rPr>
        <i/>
        <sz val="8"/>
        <color theme="1"/>
        <rFont val="Arial"/>
      </rPr>
      <t>L'indicador reflecteix el grau de conformitat amb l'afirmació següent "Estic satisfet/a amb el grau/màster"</t>
    </r>
  </si>
  <si>
    <t xml:space="preserve">Indicador IN02.P.3.3 Percentatge de titulats/ades que repetirien titulació </t>
  </si>
  <si>
    <r>
      <rPr>
        <b/>
        <sz val="11"/>
        <color theme="1"/>
        <rFont val="Arial"/>
      </rPr>
      <t xml:space="preserve">Indicador IN03.P.3.3 Grau de satisfacció dels titulats i titulades amb el TFE
</t>
    </r>
    <r>
      <rPr>
        <i/>
        <sz val="8"/>
        <color theme="1"/>
        <rFont val="Arial"/>
      </rPr>
      <t>En el cas dels graus, l'indicador mostra el grau de conformitat amb l'afirmació següent: "El treball de fi de grau/final m’ha estat útil per consolidar les competències de la titulació", en el cas dels màsters, amb l'afirmació "Estifc satisfet amb el TFM".</t>
    </r>
  </si>
  <si>
    <r>
      <rPr>
        <b/>
        <sz val="11"/>
        <color theme="1"/>
        <rFont val="Arial"/>
      </rPr>
      <t xml:space="preserve">Indicador IN07.P.3.3 Grau satisfacció dels titulats i titulades amb el sistema d’avaluació
</t>
    </r>
    <r>
      <rPr>
        <i/>
        <sz val="8"/>
        <color theme="1"/>
        <rFont val="Arial"/>
      </rPr>
      <t>L'indicador mostra el grau de conformitat amb l'afirmació següent: "Els sistemes d’avaluació han permès reflectir adequadament el meu aprenentatge" i, a partir de l'edició 2023-2024, amb les afirmacions "Les avaluacions m'han permès demostrar el que he après durant els cursos" i "El feedback que he rebut de les activitats avaluades en què he participat m'ha permès millorar" (mitjana d'ambdues afirmacions).</t>
    </r>
  </si>
  <si>
    <r>
      <rPr>
        <b/>
        <sz val="11"/>
        <color theme="1"/>
        <rFont val="Arial"/>
      </rPr>
      <t xml:space="preserve">Indicador IN03.P.3.6 Grau de satisfacció dels titulats i titulades amb les pràctiques externes
</t>
    </r>
    <r>
      <rPr>
        <i/>
        <sz val="8"/>
        <color theme="1"/>
        <rFont val="Arial"/>
      </rPr>
      <t>L'indicador mostra el grau de conformitat amb l'afirmació següent: "Les pràctiques externes m’han permès aplicar els coneixements adquirits durant la titulació"</t>
    </r>
  </si>
  <si>
    <r>
      <rPr>
        <b/>
        <sz val="11"/>
        <color theme="1"/>
        <rFont val="Arial"/>
      </rPr>
      <t xml:space="preserve">Indicador IN01.P.7.1 Grau de satisfacció dels titulats/des (grau i màster) amb la informació referent a la titulació  </t>
    </r>
    <r>
      <rPr>
        <i/>
        <sz val="8"/>
        <color theme="1"/>
        <rFont val="Arial"/>
      </rPr>
      <t>L'indicador mostra el grau de satisfacció de l’estudiantat egressat en relació amb la informació referent a la titulació, des de la vessant de la seva accessibilitat i utilitat.</t>
    </r>
  </si>
  <si>
    <t>Indicador IN03.P.2.1.1. Grau de satisfacció amb el perfil d'ingrés de l'estudiantat</t>
  </si>
  <si>
    <t>Indicador IN05.P.3.3 Grau de satisfacció del PDI amb el sistema d'avaluació emprat</t>
  </si>
  <si>
    <t>IN07.P.3.6 Grau de satisfacció del PDI amb l’adequació dels centres de pràctiques</t>
  </si>
  <si>
    <t>Grau</t>
  </si>
  <si>
    <t>Màster</t>
  </si>
  <si>
    <t>2017-2018</t>
  </si>
  <si>
    <t>Indicador IN07.P.3.2 Grau de satisfacció del PDI amb la utilitat de les accions de tutoria que es recullen en el Pla d'Acció Tutorial del centre</t>
  </si>
  <si>
    <t>Indicador IN06.P.3.3 Grau de satisfacció del PDI amb l'adequació de l'enfocament, organització i avaluació dels TFE</t>
  </si>
  <si>
    <t>Indicador IN04.P.3.3 Grau de satisfacció del PDI amb les metodologies docents emprades</t>
  </si>
  <si>
    <t>IN06.P.3.6 Grau de satisfacció del PDI amb l’adequació de les pràctiques amb el perfil formatiu de la titulació</t>
  </si>
  <si>
    <t>PERCENTATGE DE PROFESSORAT PER CATEGORIA, DOCTORAT I SEXE</t>
  </si>
  <si>
    <t>GRAUS</t>
  </si>
  <si>
    <t>Total PDI</t>
  </si>
  <si>
    <t>Núm.</t>
  </si>
  <si>
    <t>%</t>
  </si>
  <si>
    <t>Núm</t>
  </si>
  <si>
    <t>Permanent (TEU + Col·laboradors) - No doctor</t>
  </si>
  <si>
    <t>Permanent (TEU + Col·laboradors) - Doctor</t>
  </si>
  <si>
    <t>Permanent (CC, CU, CEU, TU, Agregat) - Doctor</t>
  </si>
  <si>
    <t>Lectors - No doctor</t>
  </si>
  <si>
    <t>Lectors - Doctor</t>
  </si>
  <si>
    <t>Associat - No doctor</t>
  </si>
  <si>
    <t>Associat - Doctor</t>
  </si>
  <si>
    <t>Altres - No doctor</t>
  </si>
  <si>
    <t>Altres - Doctor</t>
  </si>
  <si>
    <t>Total GRAUS</t>
  </si>
  <si>
    <t>MÀSTERS</t>
  </si>
  <si>
    <t>Sistemes i accionaments elèctrics</t>
  </si>
  <si>
    <t>Total MÀSTERS</t>
  </si>
  <si>
    <t>PERCENTATGE DE PROFESSORAT AMB VINCULACIÓ PERMANENT</t>
  </si>
  <si>
    <t xml:space="preserve">Homes </t>
  </si>
  <si>
    <t xml:space="preserve">Dones </t>
  </si>
  <si>
    <t>% permanents respecte el total de PDI</t>
  </si>
  <si>
    <t>Enginyeria nuclear</t>
  </si>
  <si>
    <t>PERCENTATGE DE CRÈDITS IMPARTITS PER PROFESSORAT DOCTOR</t>
  </si>
  <si>
    <t>El resultat del percentatge està expressat en hores</t>
  </si>
  <si>
    <t>PERCENTATGE DE CRÈDITS IMPARTITS PER PROFESSORAT PERMANENT</t>
  </si>
  <si>
    <t>Percentatge de PTGAS (per categoria, vinculació i sexe)</t>
  </si>
  <si>
    <t>PTGAS Funcionari</t>
  </si>
  <si>
    <t>PTGAS funcionari de carrera</t>
  </si>
  <si>
    <t>núm.</t>
  </si>
  <si>
    <t>Subgrup A1</t>
  </si>
  <si>
    <t>Subgrup A2</t>
  </si>
  <si>
    <t>Subgrup C1</t>
  </si>
  <si>
    <t>Subgrup C2</t>
  </si>
  <si>
    <t>Total Funcionaris</t>
  </si>
  <si>
    <t>% PTGAS Funcionari amb vinculació permanent</t>
  </si>
  <si>
    <t>PTGAS Laboral</t>
  </si>
  <si>
    <t>PTGAS laboral permanent</t>
  </si>
  <si>
    <t>Grup I (Titulació Superior)</t>
  </si>
  <si>
    <t>Grup II (Titulació Primer Cicle)</t>
  </si>
  <si>
    <t>Grup III (FP2 o equivalent)</t>
  </si>
  <si>
    <t>Grup IV (FP1 o equivalent)</t>
  </si>
  <si>
    <t>Total  Laborals</t>
  </si>
  <si>
    <t>% PTGAS laboral amb vinculació permanent</t>
  </si>
  <si>
    <t xml:space="preserve">Total PTGAS </t>
  </si>
  <si>
    <t>% PTGAS amb vinculació permanent</t>
  </si>
  <si>
    <t>Valor acceptació</t>
  </si>
  <si>
    <t>entre 40%-60%</t>
  </si>
  <si>
    <t>Oposicions de personal funcionari (*)</t>
  </si>
  <si>
    <t>Concursos de personal funcionari de promoció horitzontal</t>
  </si>
  <si>
    <t>Concursos de personal funcionari interí</t>
  </si>
  <si>
    <t xml:space="preserve">Concursos externs de personal laboral </t>
  </si>
  <si>
    <t>Concursos de personal laboral (trasllat i promoció)</t>
  </si>
  <si>
    <t>no aplica</t>
  </si>
  <si>
    <t>(*) Es convoquen processos selectius per a l’accés a les diferents escales de personal funcionari de la Universitat Politècnica de Catalunya, algunes places de les quals poden tenir l'adscripció dins l'ETSEIB.</t>
  </si>
  <si>
    <t>Percentatge de dones que ocupen càrrecs acadèmics</t>
  </si>
  <si>
    <t>Dones que ocupen càrrecs acadèmics:</t>
  </si>
  <si>
    <t>Valor acceptació:</t>
  </si>
  <si>
    <t>&gt;=40%</t>
  </si>
  <si>
    <t xml:space="preserve">Valor meta: </t>
  </si>
  <si>
    <t>Satisfacció amb les activitats de promoció dels estudis de grau i màster que organitza l'ETSEIB</t>
  </si>
  <si>
    <t>2018-2019</t>
  </si>
  <si>
    <t>2019-2020</t>
  </si>
  <si>
    <t>2024-2025</t>
  </si>
  <si>
    <t>Jornada de portes obertes (graus) (1)</t>
  </si>
  <si>
    <t>Visites a l'ETSEIB (escala de valoració 1 a 6)</t>
  </si>
  <si>
    <t>no se'n van fer</t>
  </si>
  <si>
    <t>Tallers de secundària (escala de valoració 1 a 6)</t>
  </si>
  <si>
    <t>Sessions informatives (màsters) (escala de valoració 1 a 6)</t>
  </si>
  <si>
    <t>Mitjana total d'activitats</t>
  </si>
  <si>
    <r>
      <rPr>
        <sz val="9"/>
        <color rgb="FF000000"/>
        <rFont val="Calibri"/>
      </rPr>
      <t xml:space="preserve">Valoració de les activitats dutes a terme </t>
    </r>
    <r>
      <rPr>
        <i/>
        <sz val="8"/>
        <color rgb="FF000000"/>
        <rFont val="Calibri"/>
      </rPr>
      <t>(escala de valoració 1 “poc” a 6 “molt”)</t>
    </r>
  </si>
  <si>
    <t>(1): A partir del curs 2019-20 es recull la mitjana de valoracions obtingudes en la Jornada conjunta de Campus UPC i les JPO a l'ETSEIB</t>
  </si>
  <si>
    <t>Nombre d'activitats organitzades</t>
  </si>
  <si>
    <t>Nombre d’empreses i institucions que participen en activitats d’orientació professional</t>
  </si>
  <si>
    <t>FEBRER A L'ETSEIB</t>
  </si>
  <si>
    <t>FÒRUM ETSEIB</t>
  </si>
  <si>
    <t>CONSULTING DAY</t>
  </si>
  <si>
    <t>Grau de satisfacció de l’estudiantat amb les activitats d’orientació professional a les que ha participat (enquesta ETSEIB)</t>
  </si>
  <si>
    <t>Activitat</t>
  </si>
  <si>
    <t>DIJOUS D'ORIENTACIÓ PROFESSIONAL</t>
  </si>
  <si>
    <t xml:space="preserve">Participants </t>
  </si>
  <si>
    <t>Valoració</t>
  </si>
  <si>
    <r>
      <rPr>
        <b/>
        <sz val="10"/>
        <color rgb="FF000000"/>
        <rFont val="Calibri"/>
      </rPr>
      <t xml:space="preserve">Mitjana </t>
    </r>
    <r>
      <rPr>
        <sz val="10"/>
        <color rgb="FF000000"/>
        <rFont val="Calibri"/>
      </rPr>
      <t>(*)</t>
    </r>
  </si>
  <si>
    <t>(*) Escala de valoració: 1 “molt baixa” a 5 “molt alta”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</si>
</sst>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m"/>
    <numFmt numFmtId="167" formatCode="0.00%;\-0.00%;0.00%"/>
  </numFmts>
  <fonts count="94" x14ac:knownFonts="1">
    <font>
      <sz val="10"/>
      <color rgb="FF000000"/>
      <name val="Arial"/>
      <scheme val="minor"/>
    </font>
    <font>
      <sz val="10"/>
      <color rgb="FF000000"/>
      <name val="Arial"/>
    </font>
    <font>
      <sz val="10"/>
      <color rgb="FF000000"/>
      <name val="Calibri"/>
    </font>
    <font>
      <b/>
      <sz val="24"/>
      <color rgb="FF000000"/>
      <name val="EB Garamond"/>
    </font>
    <font>
      <sz val="10"/>
      <color theme="1"/>
      <name val="Arial"/>
    </font>
    <font>
      <b/>
      <sz val="20"/>
      <color theme="1"/>
      <name val="Arial"/>
    </font>
    <font>
      <sz val="9"/>
      <color theme="1"/>
      <name val="Roboto"/>
    </font>
    <font>
      <sz val="10"/>
      <color theme="1"/>
      <name val="Calibri"/>
    </font>
    <font>
      <b/>
      <sz val="11"/>
      <color rgb="FFF2F2F2"/>
      <name val="Roboto"/>
    </font>
    <font>
      <b/>
      <sz val="9"/>
      <color theme="0"/>
      <name val="Roboto"/>
    </font>
    <font>
      <b/>
      <sz val="9"/>
      <color rgb="FFFFFFFF"/>
      <name val="Roboto"/>
    </font>
    <font>
      <b/>
      <sz val="9"/>
      <color rgb="FFFFFFFF"/>
      <name val="Calibri"/>
    </font>
    <font>
      <b/>
      <sz val="8"/>
      <color rgb="FFFFFFFF"/>
      <name val="Roboto"/>
    </font>
    <font>
      <u/>
      <sz val="10"/>
      <color theme="10"/>
      <name val="Calibri"/>
    </font>
    <font>
      <u/>
      <sz val="10"/>
      <color theme="10"/>
      <name val="Calibri"/>
    </font>
    <font>
      <u/>
      <sz val="10"/>
      <color theme="10"/>
      <name val="Calibri"/>
    </font>
    <font>
      <u/>
      <sz val="10"/>
      <color rgb="FF0070C0"/>
      <name val="Calibri"/>
    </font>
    <font>
      <u/>
      <sz val="10"/>
      <color theme="10"/>
      <name val="Calibri"/>
    </font>
    <font>
      <u/>
      <sz val="10"/>
      <color theme="10"/>
      <name val="Calibri"/>
    </font>
    <font>
      <u/>
      <sz val="10"/>
      <color theme="10"/>
      <name val="Calibri"/>
    </font>
    <font>
      <u/>
      <sz val="10"/>
      <color theme="10"/>
      <name val="Calibri"/>
    </font>
    <font>
      <u/>
      <sz val="10"/>
      <color theme="10"/>
      <name val="Calibri"/>
    </font>
    <font>
      <u/>
      <sz val="9"/>
      <color theme="10"/>
      <name val="Arial"/>
    </font>
    <font>
      <u/>
      <sz val="10"/>
      <color theme="10"/>
      <name val="Calibri"/>
    </font>
    <font>
      <u/>
      <sz val="10"/>
      <color rgb="FF0000FF"/>
      <name val="Calibri"/>
    </font>
    <font>
      <u/>
      <sz val="10"/>
      <color rgb="FF0070C0"/>
      <name val="Calibri"/>
    </font>
    <font>
      <u/>
      <sz val="10"/>
      <color theme="10"/>
      <name val="Calibri"/>
    </font>
    <font>
      <u/>
      <sz val="10"/>
      <color theme="10"/>
      <name val="Calibri"/>
    </font>
    <font>
      <u/>
      <sz val="10"/>
      <color theme="10"/>
      <name val="Calibri"/>
    </font>
    <font>
      <u/>
      <sz val="10"/>
      <color theme="10"/>
      <name val="Calibri"/>
    </font>
    <font>
      <u/>
      <sz val="9"/>
      <color theme="10"/>
      <name val="Arial"/>
    </font>
    <font>
      <u/>
      <sz val="10"/>
      <color theme="10"/>
      <name val="Calibri"/>
    </font>
    <font>
      <u/>
      <sz val="10"/>
      <color theme="10"/>
      <name val="Calibri"/>
    </font>
    <font>
      <u/>
      <sz val="10"/>
      <color rgb="FF0000FF"/>
      <name val="Calibri"/>
    </font>
    <font>
      <u/>
      <sz val="9"/>
      <color rgb="FF0000FF"/>
      <name val="Arial"/>
    </font>
    <font>
      <u/>
      <sz val="10"/>
      <color rgb="FF0000FF"/>
      <name val="Calibri"/>
    </font>
    <font>
      <u/>
      <sz val="10"/>
      <color rgb="FF0000FF"/>
      <name val="Calibri"/>
    </font>
    <font>
      <sz val="10"/>
      <color rgb="FF1155CC"/>
      <name val="Calibri"/>
    </font>
    <font>
      <b/>
      <sz val="10"/>
      <color theme="0"/>
      <name val="Arial"/>
    </font>
    <font>
      <sz val="10"/>
      <name val="Arial"/>
    </font>
    <font>
      <sz val="10"/>
      <color theme="0"/>
      <name val="Arial"/>
    </font>
    <font>
      <b/>
      <sz val="14"/>
      <color rgb="FF0C5ADB"/>
      <name val="Arial"/>
    </font>
    <font>
      <sz val="10"/>
      <color rgb="FF000000"/>
      <name val="Roboto"/>
    </font>
    <font>
      <b/>
      <sz val="10"/>
      <color rgb="FFFFFFFF"/>
      <name val="Arial"/>
    </font>
    <font>
      <sz val="10"/>
      <color theme="1"/>
      <name val="Roboto"/>
    </font>
    <font>
      <b/>
      <sz val="16"/>
      <color theme="1"/>
      <name val="Arial"/>
    </font>
    <font>
      <u/>
      <sz val="10"/>
      <color theme="10"/>
      <name val="Arial"/>
    </font>
    <font>
      <u/>
      <sz val="10"/>
      <color theme="10"/>
      <name val="Arial"/>
    </font>
    <font>
      <u/>
      <sz val="10"/>
      <color rgb="FF1155CC"/>
      <name val="Arial"/>
    </font>
    <font>
      <sz val="10"/>
      <color rgb="FF083C92"/>
      <name val="Arial"/>
    </font>
    <font>
      <b/>
      <sz val="10"/>
      <color theme="0"/>
      <name val="Roboto"/>
    </font>
    <font>
      <b/>
      <sz val="10"/>
      <color rgb="FFFFFFFF"/>
      <name val="Roboto"/>
    </font>
    <font>
      <b/>
      <sz val="16"/>
      <color theme="1"/>
      <name val="Roboto"/>
    </font>
    <font>
      <u/>
      <sz val="10"/>
      <color theme="10"/>
      <name val="Roboto"/>
    </font>
    <font>
      <u/>
      <sz val="10"/>
      <color theme="10"/>
      <name val="Roboto"/>
    </font>
    <font>
      <u/>
      <sz val="10"/>
      <color theme="10"/>
      <name val="Arial"/>
    </font>
    <font>
      <u/>
      <sz val="10"/>
      <color theme="10"/>
      <name val="Arial"/>
    </font>
    <font>
      <u/>
      <sz val="10"/>
      <color rgb="FF0000FF"/>
      <name val="Arial"/>
    </font>
    <font>
      <u/>
      <sz val="10"/>
      <color theme="10"/>
      <name val="Arial"/>
    </font>
    <font>
      <u/>
      <sz val="10"/>
      <color theme="10"/>
      <name val="Arial"/>
    </font>
    <font>
      <b/>
      <sz val="11"/>
      <color theme="0"/>
      <name val="Calibri"/>
    </font>
    <font>
      <b/>
      <sz val="11"/>
      <color theme="1"/>
      <name val="Calibri"/>
    </font>
    <font>
      <sz val="11"/>
      <color theme="1"/>
      <name val="Calibri"/>
    </font>
    <font>
      <b/>
      <sz val="10"/>
      <color rgb="FF000000"/>
      <name val="Arial"/>
    </font>
    <font>
      <b/>
      <sz val="10"/>
      <color theme="1"/>
      <name val="Arial"/>
    </font>
    <font>
      <sz val="11"/>
      <color theme="1"/>
      <name val="Arial"/>
    </font>
    <font>
      <sz val="8"/>
      <color theme="1"/>
      <name val="Arial"/>
    </font>
    <font>
      <b/>
      <sz val="8"/>
      <color rgb="FF000000"/>
      <name val="Arial"/>
    </font>
    <font>
      <sz val="8"/>
      <color rgb="FF000000"/>
      <name val="Arial"/>
    </font>
    <font>
      <b/>
      <sz val="8"/>
      <color theme="1"/>
      <name val="Calibri"/>
    </font>
    <font>
      <sz val="7"/>
      <color theme="1"/>
      <name val="Calibri"/>
    </font>
    <font>
      <b/>
      <sz val="8"/>
      <color theme="1"/>
      <name val="Arial"/>
    </font>
    <font>
      <b/>
      <sz val="11"/>
      <color theme="1"/>
      <name val="Arial"/>
    </font>
    <font>
      <sz val="8"/>
      <color theme="1"/>
      <name val="Calibri"/>
    </font>
    <font>
      <sz val="11"/>
      <color theme="0"/>
      <name val="Arial"/>
    </font>
    <font>
      <i/>
      <sz val="10"/>
      <color rgb="FF000000"/>
      <name val="Arial"/>
    </font>
    <font>
      <b/>
      <sz val="11"/>
      <color theme="1"/>
      <name val="Aptos Narrow"/>
    </font>
    <font>
      <sz val="11"/>
      <color theme="1"/>
      <name val="Aptos Narrow"/>
    </font>
    <font>
      <sz val="9"/>
      <color rgb="FF000000"/>
      <name val="Arial"/>
    </font>
    <font>
      <b/>
      <sz val="11"/>
      <color rgb="FF000000"/>
      <name val="Calibri"/>
    </font>
    <font>
      <b/>
      <sz val="10"/>
      <color theme="0"/>
      <name val="Calibri"/>
    </font>
    <font>
      <b/>
      <sz val="10"/>
      <color rgb="FFFFFFFF"/>
      <name val="Calibri"/>
    </font>
    <font>
      <b/>
      <sz val="10"/>
      <color rgb="FF000000"/>
      <name val="Calibri"/>
    </font>
    <font>
      <b/>
      <sz val="10"/>
      <color theme="1"/>
      <name val="Calibri"/>
    </font>
    <font>
      <sz val="10"/>
      <color theme="1"/>
      <name val="Arial"/>
    </font>
    <font>
      <b/>
      <sz val="11"/>
      <color rgb="FF000000"/>
      <name val="Arial"/>
    </font>
    <font>
      <sz val="9"/>
      <color rgb="FF000000"/>
      <name val="Calibri"/>
    </font>
    <font>
      <b/>
      <sz val="12"/>
      <color theme="1"/>
      <name val="Calibri"/>
    </font>
    <font>
      <b/>
      <sz val="9"/>
      <color rgb="FF000000"/>
      <name val="Calibri"/>
    </font>
    <font>
      <b/>
      <sz val="12"/>
      <color rgb="FF000000"/>
      <name val="Calibri"/>
    </font>
    <font>
      <i/>
      <sz val="9"/>
      <color rgb="FF000000"/>
      <name val="Calibri"/>
    </font>
    <font>
      <i/>
      <sz val="10"/>
      <color rgb="FF000000"/>
      <name val="Roboto"/>
    </font>
    <font>
      <i/>
      <sz val="8"/>
      <color theme="1"/>
      <name val="Arial"/>
    </font>
    <font>
      <i/>
      <sz val="8"/>
      <color rgb="FF000000"/>
      <name val="Calibri"/>
    </font>
  </fonts>
  <fills count="36">
    <fill>
      <patternFill patternType="none"/>
    </fill>
    <fill>
      <patternFill patternType="gray125"/>
    </fill>
    <fill>
      <patternFill patternType="solid">
        <fgColor rgb="FF595959"/>
        <bgColor rgb="FF595959"/>
      </patternFill>
    </fill>
    <fill>
      <patternFill patternType="solid">
        <fgColor rgb="FF0C5ADB"/>
        <bgColor rgb="FF0C5ADB"/>
      </patternFill>
    </fill>
    <fill>
      <patternFill patternType="solid">
        <fgColor theme="0"/>
        <bgColor theme="0"/>
      </patternFill>
    </fill>
    <fill>
      <patternFill patternType="solid">
        <fgColor rgb="FFEA9999"/>
        <bgColor rgb="FFEA9999"/>
      </patternFill>
    </fill>
    <fill>
      <patternFill patternType="solid">
        <fgColor rgb="FF00CC99"/>
        <bgColor rgb="FF00CC99"/>
      </patternFill>
    </fill>
    <fill>
      <patternFill patternType="solid">
        <fgColor rgb="FFFFC499"/>
        <bgColor rgb="FFFFC499"/>
      </patternFill>
    </fill>
    <fill>
      <patternFill patternType="solid">
        <fgColor rgb="FFF9CB9C"/>
        <bgColor rgb="FFF9CB9C"/>
      </patternFill>
    </fill>
    <fill>
      <patternFill patternType="solid">
        <fgColor rgb="FFFFFFFF"/>
        <bgColor rgb="FFFFFFFF"/>
      </patternFill>
    </fill>
    <fill>
      <patternFill patternType="solid">
        <fgColor rgb="FFF28E85"/>
        <bgColor rgb="FFF28E85"/>
      </patternFill>
    </fill>
    <fill>
      <patternFill patternType="solid">
        <fgColor rgb="FF2E75B5"/>
        <bgColor rgb="FF2E75B5"/>
      </patternFill>
    </fill>
    <fill>
      <patternFill patternType="solid">
        <fgColor rgb="FFDEEAF6"/>
        <bgColor rgb="FFDEEAF6"/>
      </patternFill>
    </fill>
    <fill>
      <patternFill patternType="solid">
        <fgColor rgb="FF1E4E79"/>
        <bgColor rgb="FF1E4E79"/>
      </patternFill>
    </fill>
    <fill>
      <patternFill patternType="solid">
        <fgColor rgb="FF7F7F7F"/>
        <bgColor rgb="FF7F7F7F"/>
      </patternFill>
    </fill>
    <fill>
      <patternFill patternType="solid">
        <fgColor rgb="FFA5A5A5"/>
        <bgColor rgb="FFA5A5A5"/>
      </patternFill>
    </fill>
    <fill>
      <patternFill patternType="solid">
        <fgColor rgb="FFFEECB8"/>
        <bgColor rgb="FFFEECB8"/>
      </patternFill>
    </fill>
    <fill>
      <patternFill patternType="solid">
        <fgColor rgb="FFF2F2F2"/>
        <bgColor rgb="FFF2F2F2"/>
      </patternFill>
    </fill>
    <fill>
      <patternFill patternType="solid">
        <fgColor rgb="FFFFFFE1"/>
        <bgColor rgb="FFFFFFE1"/>
      </patternFill>
    </fill>
    <fill>
      <patternFill patternType="solid">
        <fgColor rgb="FFD9E6FC"/>
        <bgColor rgb="FFD9E6FC"/>
      </patternFill>
    </fill>
    <fill>
      <patternFill patternType="solid">
        <fgColor rgb="FFF6B3AE"/>
        <bgColor rgb="FFF6B3AE"/>
      </patternFill>
    </fill>
    <fill>
      <patternFill patternType="solid">
        <fgColor rgb="FFFFCC66"/>
        <bgColor rgb="FFFFCC66"/>
      </patternFill>
    </fill>
    <fill>
      <patternFill patternType="solid">
        <fgColor rgb="FFD9F1F3"/>
        <bgColor rgb="FFD9F1F3"/>
      </patternFill>
    </fill>
    <fill>
      <patternFill patternType="solid">
        <fgColor rgb="FFE6B8AF"/>
        <bgColor rgb="FFE6B8AF"/>
      </patternFill>
    </fill>
    <fill>
      <patternFill patternType="solid">
        <fgColor rgb="FF9E7500"/>
        <bgColor rgb="FF9E7500"/>
      </patternFill>
    </fill>
    <fill>
      <patternFill patternType="solid">
        <fgColor rgb="FF7A5A00"/>
        <bgColor rgb="FF7A5A00"/>
      </patternFill>
    </fill>
    <fill>
      <patternFill patternType="solid">
        <fgColor rgb="FFF5F5F5"/>
        <bgColor rgb="FFF5F5F5"/>
      </patternFill>
    </fill>
    <fill>
      <patternFill patternType="solid">
        <fgColor rgb="FFFEE1CC"/>
        <bgColor rgb="FFFEE1CC"/>
      </patternFill>
    </fill>
    <fill>
      <patternFill patternType="solid">
        <fgColor rgb="FFD8D8D8"/>
        <bgColor rgb="FFD8D8D8"/>
      </patternFill>
    </fill>
    <fill>
      <patternFill patternType="solid">
        <fgColor rgb="FFECECEC"/>
        <bgColor rgb="FFECECEC"/>
      </patternFill>
    </fill>
    <fill>
      <patternFill patternType="solid">
        <fgColor rgb="FFBFBFBF"/>
        <bgColor rgb="FFBFBFBF"/>
      </patternFill>
    </fill>
    <fill>
      <patternFill patternType="solid">
        <fgColor rgb="FF3F3F3F"/>
        <bgColor rgb="FF3F3F3F"/>
      </patternFill>
    </fill>
    <fill>
      <patternFill patternType="solid">
        <fgColor rgb="FFD9D9D9"/>
        <bgColor rgb="FFD9D9D9"/>
      </patternFill>
    </fill>
    <fill>
      <patternFill patternType="solid">
        <fgColor rgb="FFFF7C80"/>
        <bgColor rgb="FFFF7C80"/>
      </patternFill>
    </fill>
    <fill>
      <patternFill patternType="solid">
        <fgColor rgb="FFDBE5F1"/>
        <bgColor rgb="FFDBE5F1"/>
      </patternFill>
    </fill>
    <fill>
      <patternFill patternType="solid">
        <fgColor rgb="FF99CCFF"/>
        <bgColor rgb="FF99CCFF"/>
      </patternFill>
    </fill>
  </fills>
  <borders count="147">
    <border>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000000"/>
      </left>
      <right/>
      <top/>
      <bottom style="thick">
        <color rgb="FF000000"/>
      </bottom>
      <diagonal/>
    </border>
    <border>
      <left style="thick">
        <color rgb="FF000000"/>
      </left>
      <right/>
      <top style="medium">
        <color rgb="FF000000"/>
      </top>
      <bottom/>
      <diagonal/>
    </border>
    <border>
      <left style="thick">
        <color rgb="FF000000"/>
      </left>
      <right style="thick">
        <color rgb="FF000000"/>
      </right>
      <top style="medium">
        <color rgb="FF000000"/>
      </top>
      <bottom style="thick">
        <color rgb="FF000000"/>
      </bottom>
      <diagonal/>
    </border>
    <border>
      <left style="thin">
        <color rgb="FF000000"/>
      </left>
      <right style="thick">
        <color rgb="FF000000"/>
      </right>
      <top/>
      <bottom style="thick">
        <color rgb="FF000000"/>
      </bottom>
      <diagonal/>
    </border>
    <border>
      <left style="thin">
        <color rgb="FF000000"/>
      </left>
      <right style="thick">
        <color rgb="FF000000"/>
      </right>
      <top/>
      <bottom/>
      <diagonal/>
    </border>
    <border>
      <left style="thick">
        <color rgb="FF000000"/>
      </left>
      <right style="thick">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diagonal/>
    </border>
    <border>
      <left style="thin">
        <color rgb="FF000000"/>
      </left>
      <right/>
      <top style="thick">
        <color rgb="FF000000"/>
      </top>
      <bottom style="thick">
        <color rgb="FF000000"/>
      </bottom>
      <diagonal/>
    </border>
    <border>
      <left style="thick">
        <color rgb="FF000000"/>
      </left>
      <right/>
      <top style="thick">
        <color rgb="FF000000"/>
      </top>
      <bottom style="thick">
        <color rgb="FF000000"/>
      </bottom>
      <diagonal/>
    </border>
    <border>
      <left style="thin">
        <color rgb="FF000000"/>
      </left>
      <right style="thick">
        <color rgb="FF000000"/>
      </right>
      <top style="thick">
        <color rgb="FF000000"/>
      </top>
      <bottom/>
      <diagonal/>
    </border>
    <border>
      <left/>
      <right style="thick">
        <color rgb="FF000000"/>
      </right>
      <top style="thick">
        <color rgb="FF000000"/>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top/>
      <bottom/>
      <diagonal/>
    </border>
    <border>
      <left/>
      <right/>
      <top/>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style="thin">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thick">
        <color indexed="64"/>
      </top>
      <bottom style="medium">
        <color rgb="FF000000"/>
      </bottom>
      <diagonal/>
    </border>
    <border>
      <left/>
      <right/>
      <top style="thick">
        <color indexed="64"/>
      </top>
      <bottom style="medium">
        <color rgb="FF000000"/>
      </bottom>
      <diagonal/>
    </border>
  </borders>
  <cellStyleXfs count="1">
    <xf numFmtId="0" fontId="0" fillId="0" borderId="0"/>
  </cellStyleXfs>
  <cellXfs count="755">
    <xf numFmtId="0" fontId="0" fillId="0" borderId="0" xfId="0" applyFont="1" applyAlignment="1"/>
    <xf numFmtId="0" fontId="1" fillId="0" borderId="0" xfId="0" applyFont="1"/>
    <xf numFmtId="0" fontId="2" fillId="0" borderId="0" xfId="0" applyFont="1"/>
    <xf numFmtId="0" fontId="5" fillId="0" borderId="0" xfId="0" applyFont="1" applyAlignment="1">
      <alignment horizontal="center" vertical="center"/>
    </xf>
    <xf numFmtId="0" fontId="6" fillId="0" borderId="0" xfId="0" applyFont="1"/>
    <xf numFmtId="0" fontId="4" fillId="0" borderId="0" xfId="0" applyFont="1"/>
    <xf numFmtId="0" fontId="6" fillId="0" borderId="0" xfId="0" applyFont="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9"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7" fillId="0" borderId="15" xfId="0" applyFont="1" applyBorder="1" applyAlignment="1">
      <alignment horizontal="left" vertical="center" wrapText="1"/>
    </xf>
    <xf numFmtId="0" fontId="7" fillId="4" borderId="15" xfId="0" applyFont="1" applyFill="1" applyBorder="1" applyAlignment="1">
      <alignment horizontal="left" vertical="center" wrapText="1"/>
    </xf>
    <xf numFmtId="0" fontId="13" fillId="0" borderId="15" xfId="0" applyFont="1" applyBorder="1" applyAlignment="1">
      <alignment horizontal="left" vertical="center" wrapText="1"/>
    </xf>
    <xf numFmtId="0" fontId="2" fillId="0" borderId="15" xfId="0" applyFont="1" applyBorder="1" applyAlignment="1">
      <alignment horizontal="center" vertical="center" wrapText="1"/>
    </xf>
    <xf numFmtId="9" fontId="2" fillId="0" borderId="15"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10" fontId="2" fillId="5" borderId="16" xfId="0" applyNumberFormat="1" applyFont="1" applyFill="1" applyBorder="1" applyAlignment="1">
      <alignment horizontal="center" vertical="center" wrapText="1"/>
    </xf>
    <xf numFmtId="10" fontId="2" fillId="6" borderId="16" xfId="0" applyNumberFormat="1" applyFont="1" applyFill="1" applyBorder="1" applyAlignment="1">
      <alignment horizontal="center" vertical="center" wrapText="1"/>
    </xf>
    <xf numFmtId="3" fontId="2" fillId="0" borderId="17" xfId="0" applyNumberFormat="1" applyFont="1" applyBorder="1" applyAlignment="1">
      <alignment horizontal="center" vertical="center" wrapText="1"/>
    </xf>
    <xf numFmtId="10" fontId="2" fillId="6" borderId="18" xfId="0" applyNumberFormat="1" applyFont="1" applyFill="1" applyBorder="1" applyAlignment="1">
      <alignment horizontal="center" vertical="center" wrapText="1"/>
    </xf>
    <xf numFmtId="0" fontId="7" fillId="4" borderId="16" xfId="0" applyFont="1" applyFill="1" applyBorder="1" applyAlignment="1">
      <alignment horizontal="left" vertical="center" wrapText="1"/>
    </xf>
    <xf numFmtId="0" fontId="14" fillId="0" borderId="16" xfId="0" applyFont="1" applyBorder="1" applyAlignment="1">
      <alignment horizontal="left" vertical="center" wrapText="1"/>
    </xf>
    <xf numFmtId="0" fontId="7" fillId="0" borderId="16" xfId="0" applyFont="1" applyBorder="1" applyAlignment="1">
      <alignment horizontal="center" vertical="center" wrapText="1"/>
    </xf>
    <xf numFmtId="0" fontId="2" fillId="0" borderId="16" xfId="0" applyFont="1" applyBorder="1" applyAlignment="1">
      <alignment horizontal="center" vertical="center" wrapText="1"/>
    </xf>
    <xf numFmtId="9" fontId="2" fillId="0" borderId="19" xfId="0" applyNumberFormat="1" applyFont="1" applyBorder="1" applyAlignment="1">
      <alignment horizontal="center" vertical="center" wrapText="1"/>
    </xf>
    <xf numFmtId="9" fontId="2" fillId="6" borderId="15" xfId="0" applyNumberFormat="1" applyFont="1" applyFill="1" applyBorder="1" applyAlignment="1">
      <alignment horizontal="center" vertical="center" wrapText="1"/>
    </xf>
    <xf numFmtId="10" fontId="2" fillId="4" borderId="16" xfId="0" applyNumberFormat="1" applyFont="1" applyFill="1" applyBorder="1" applyAlignment="1">
      <alignment horizontal="center" vertical="center" wrapText="1"/>
    </xf>
    <xf numFmtId="0" fontId="15" fillId="0" borderId="17" xfId="0" applyFont="1" applyBorder="1" applyAlignment="1">
      <alignment horizontal="left" vertical="center" wrapText="1"/>
    </xf>
    <xf numFmtId="0" fontId="2" fillId="0" borderId="20" xfId="0" applyFont="1" applyBorder="1" applyAlignment="1">
      <alignment horizontal="center" vertical="center" wrapText="1"/>
    </xf>
    <xf numFmtId="9" fontId="16" fillId="0" borderId="15" xfId="0" applyNumberFormat="1" applyFont="1" applyBorder="1" applyAlignment="1">
      <alignment horizontal="center" vertical="center" wrapText="1"/>
    </xf>
    <xf numFmtId="9" fontId="7" fillId="6" borderId="15" xfId="0" applyNumberFormat="1" applyFont="1" applyFill="1" applyBorder="1" applyAlignment="1">
      <alignment horizontal="center" vertical="center" wrapText="1"/>
    </xf>
    <xf numFmtId="0" fontId="17" fillId="0" borderId="17" xfId="0" applyFont="1" applyBorder="1" applyAlignment="1">
      <alignment horizontal="center" vertical="center"/>
    </xf>
    <xf numFmtId="0" fontId="18" fillId="0" borderId="21" xfId="0" applyFont="1" applyBorder="1" applyAlignment="1">
      <alignment horizontal="center" vertical="center"/>
    </xf>
    <xf numFmtId="9" fontId="7" fillId="6" borderId="18" xfId="0" applyNumberFormat="1" applyFont="1" applyFill="1" applyBorder="1" applyAlignment="1">
      <alignment horizontal="center" vertical="center" wrapText="1"/>
    </xf>
    <xf numFmtId="3" fontId="2" fillId="7" borderId="16" xfId="0" applyNumberFormat="1" applyFont="1" applyFill="1" applyBorder="1" applyAlignment="1">
      <alignment horizontal="center" vertical="center" wrapText="1"/>
    </xf>
    <xf numFmtId="3" fontId="2" fillId="6" borderId="16" xfId="0" applyNumberFormat="1" applyFont="1" applyFill="1" applyBorder="1" applyAlignment="1">
      <alignment horizontal="center" vertical="center" wrapText="1"/>
    </xf>
    <xf numFmtId="0" fontId="7" fillId="4" borderId="18" xfId="0" applyFont="1" applyFill="1" applyBorder="1" applyAlignment="1">
      <alignment horizontal="center" vertical="center" wrapText="1"/>
    </xf>
    <xf numFmtId="9" fontId="2" fillId="0" borderId="16" xfId="0" applyNumberFormat="1" applyFont="1" applyBorder="1" applyAlignment="1">
      <alignment horizontal="center" vertical="center" wrapText="1"/>
    </xf>
    <xf numFmtId="9" fontId="2" fillId="6" borderId="16" xfId="0" applyNumberFormat="1" applyFont="1" applyFill="1" applyBorder="1" applyAlignment="1">
      <alignment horizontal="center" vertical="center" wrapText="1"/>
    </xf>
    <xf numFmtId="9" fontId="2" fillId="5" borderId="16" xfId="0" applyNumberFormat="1" applyFont="1" applyFill="1" applyBorder="1" applyAlignment="1">
      <alignment horizontal="center" vertical="center" wrapText="1"/>
    </xf>
    <xf numFmtId="0" fontId="7" fillId="0" borderId="16" xfId="0" applyFont="1" applyBorder="1" applyAlignment="1">
      <alignment horizontal="left" vertical="center" wrapText="1"/>
    </xf>
    <xf numFmtId="0" fontId="7" fillId="4" borderId="16" xfId="0" applyFont="1" applyFill="1" applyBorder="1" applyAlignment="1">
      <alignment horizontal="center" vertical="center" wrapText="1"/>
    </xf>
    <xf numFmtId="1" fontId="2" fillId="6" borderId="16" xfId="0" applyNumberFormat="1" applyFont="1" applyFill="1" applyBorder="1" applyAlignment="1">
      <alignment horizontal="center" vertical="center" wrapText="1"/>
    </xf>
    <xf numFmtId="0" fontId="7" fillId="0" borderId="19" xfId="0" applyFont="1" applyBorder="1" applyAlignment="1">
      <alignment horizontal="left" vertical="center" wrapText="1"/>
    </xf>
    <xf numFmtId="0" fontId="7" fillId="0" borderId="22" xfId="0" applyFont="1" applyBorder="1" applyAlignment="1">
      <alignment horizontal="left" vertical="center" wrapText="1"/>
    </xf>
    <xf numFmtId="0" fontId="19" fillId="0" borderId="22" xfId="0" applyFont="1" applyBorder="1" applyAlignment="1">
      <alignment horizontal="left" vertical="center" wrapText="1"/>
    </xf>
    <xf numFmtId="3" fontId="7" fillId="6" borderId="16" xfId="0" applyNumberFormat="1" applyFont="1" applyFill="1" applyBorder="1" applyAlignment="1">
      <alignment horizontal="center" vertical="center" wrapText="1"/>
    </xf>
    <xf numFmtId="3" fontId="2" fillId="0" borderId="16" xfId="0" applyNumberFormat="1" applyFont="1" applyBorder="1" applyAlignment="1">
      <alignment horizontal="center" vertical="center" wrapText="1"/>
    </xf>
    <xf numFmtId="1" fontId="2" fillId="0" borderId="16" xfId="0" applyNumberFormat="1" applyFont="1" applyBorder="1" applyAlignment="1">
      <alignment horizontal="center" vertical="center" wrapText="1"/>
    </xf>
    <xf numFmtId="0" fontId="2" fillId="5" borderId="16" xfId="0" applyFont="1" applyFill="1" applyBorder="1" applyAlignment="1">
      <alignment horizontal="center" vertical="center" wrapText="1"/>
    </xf>
    <xf numFmtId="3" fontId="2" fillId="5" borderId="16" xfId="0" applyNumberFormat="1" applyFont="1" applyFill="1" applyBorder="1" applyAlignment="1">
      <alignment horizontal="center" vertical="center" wrapText="1"/>
    </xf>
    <xf numFmtId="1" fontId="20" fillId="4" borderId="18" xfId="0" applyNumberFormat="1" applyFont="1" applyFill="1" applyBorder="1" applyAlignment="1">
      <alignment horizontal="center" vertical="center" wrapText="1"/>
    </xf>
    <xf numFmtId="0" fontId="21" fillId="4" borderId="18" xfId="0" applyFont="1" applyFill="1" applyBorder="1" applyAlignment="1">
      <alignment horizontal="center" vertical="center" wrapText="1"/>
    </xf>
    <xf numFmtId="1" fontId="22" fillId="4" borderId="18" xfId="0" applyNumberFormat="1" applyFont="1" applyFill="1" applyBorder="1" applyAlignment="1">
      <alignment horizontal="center" vertical="center" wrapText="1"/>
    </xf>
    <xf numFmtId="49" fontId="2" fillId="4" borderId="16" xfId="0" applyNumberFormat="1" applyFont="1" applyFill="1" applyBorder="1" applyAlignment="1">
      <alignment horizontal="center" vertical="center" wrapText="1"/>
    </xf>
    <xf numFmtId="164" fontId="2" fillId="8" borderId="16" xfId="0" applyNumberFormat="1" applyFont="1" applyFill="1" applyBorder="1" applyAlignment="1">
      <alignment horizontal="center" vertical="center" wrapText="1"/>
    </xf>
    <xf numFmtId="4" fontId="2" fillId="6" borderId="16" xfId="0" applyNumberFormat="1" applyFont="1" applyFill="1" applyBorder="1" applyAlignment="1">
      <alignment horizontal="center" vertical="center" wrapText="1"/>
    </xf>
    <xf numFmtId="0" fontId="7" fillId="0" borderId="17" xfId="0" applyFont="1" applyBorder="1" applyAlignment="1">
      <alignment horizontal="center" vertical="center" wrapText="1"/>
    </xf>
    <xf numFmtId="9" fontId="23" fillId="0" borderId="15" xfId="0" applyNumberFormat="1" applyFont="1" applyBorder="1" applyAlignment="1">
      <alignment horizontal="center" vertical="center" wrapText="1"/>
    </xf>
    <xf numFmtId="0" fontId="24" fillId="0" borderId="15" xfId="0" applyFont="1" applyBorder="1" applyAlignment="1">
      <alignment horizontal="center" vertical="center"/>
    </xf>
    <xf numFmtId="0" fontId="2" fillId="4" borderId="16" xfId="0" applyFont="1" applyFill="1" applyBorder="1" applyAlignment="1">
      <alignment horizontal="center" vertical="center" wrapText="1"/>
    </xf>
    <xf numFmtId="0" fontId="2" fillId="6" borderId="16" xfId="0" applyFont="1" applyFill="1" applyBorder="1" applyAlignment="1">
      <alignment horizontal="center" vertical="center" wrapText="1"/>
    </xf>
    <xf numFmtId="0" fontId="2" fillId="0" borderId="17" xfId="0" applyFont="1" applyBorder="1" applyAlignment="1">
      <alignment horizontal="center" vertical="center" wrapText="1"/>
    </xf>
    <xf numFmtId="3" fontId="2" fillId="4" borderId="16" xfId="0" applyNumberFormat="1" applyFont="1" applyFill="1" applyBorder="1" applyAlignment="1">
      <alignment horizontal="center" vertical="center" wrapText="1"/>
    </xf>
    <xf numFmtId="9" fontId="25" fillId="0" borderId="19" xfId="0" applyNumberFormat="1" applyFont="1" applyBorder="1" applyAlignment="1">
      <alignment horizontal="center" vertical="center" wrapText="1"/>
    </xf>
    <xf numFmtId="3" fontId="2" fillId="0" borderId="22" xfId="0" applyNumberFormat="1" applyFont="1" applyBorder="1" applyAlignment="1">
      <alignment horizontal="center" vertical="center" wrapText="1"/>
    </xf>
    <xf numFmtId="0" fontId="2" fillId="6" borderId="23" xfId="0" applyFont="1" applyFill="1" applyBorder="1" applyAlignment="1">
      <alignment horizontal="center" vertical="center" wrapText="1"/>
    </xf>
    <xf numFmtId="2" fontId="2" fillId="8" borderId="23" xfId="0" applyNumberFormat="1" applyFont="1" applyFill="1" applyBorder="1" applyAlignment="1">
      <alignment horizontal="center" vertical="center" wrapText="1"/>
    </xf>
    <xf numFmtId="2" fontId="2" fillId="8" borderId="16" xfId="0" applyNumberFormat="1" applyFont="1" applyFill="1" applyBorder="1" applyAlignment="1">
      <alignment horizontal="center" vertical="center" wrapText="1"/>
    </xf>
    <xf numFmtId="2" fontId="2" fillId="6" borderId="16" xfId="0" applyNumberFormat="1" applyFont="1" applyFill="1" applyBorder="1" applyAlignment="1">
      <alignment horizontal="center" vertical="center" wrapText="1"/>
    </xf>
    <xf numFmtId="0" fontId="26" fillId="4" borderId="15" xfId="0" applyFont="1" applyFill="1" applyBorder="1" applyAlignment="1">
      <alignment horizontal="left" vertical="center" wrapText="1"/>
    </xf>
    <xf numFmtId="0" fontId="27" fillId="0" borderId="15" xfId="0" applyFont="1" applyBorder="1" applyAlignment="1">
      <alignment horizontal="center" vertical="center"/>
    </xf>
    <xf numFmtId="0" fontId="7" fillId="0" borderId="21" xfId="0" applyFont="1" applyBorder="1" applyAlignment="1">
      <alignment horizontal="left" vertical="center" wrapText="1"/>
    </xf>
    <xf numFmtId="0" fontId="28" fillId="4" borderId="18" xfId="0" applyFont="1" applyFill="1" applyBorder="1" applyAlignment="1">
      <alignment horizontal="left" vertical="center" wrapText="1"/>
    </xf>
    <xf numFmtId="12" fontId="2" fillId="4" borderId="16" xfId="0" applyNumberFormat="1" applyFont="1" applyFill="1" applyBorder="1" applyAlignment="1">
      <alignment horizontal="center" vertical="center" wrapText="1"/>
    </xf>
    <xf numFmtId="10" fontId="2" fillId="6" borderId="16" xfId="0" applyNumberFormat="1" applyFont="1" applyFill="1" applyBorder="1" applyAlignment="1">
      <alignment horizontal="center" vertical="center" wrapText="1"/>
    </xf>
    <xf numFmtId="165" fontId="7" fillId="4" borderId="16" xfId="0" applyNumberFormat="1" applyFont="1" applyFill="1" applyBorder="1" applyAlignment="1">
      <alignment horizontal="center" vertical="center" wrapText="1"/>
    </xf>
    <xf numFmtId="165" fontId="2" fillId="6" borderId="16" xfId="0" applyNumberFormat="1" applyFont="1" applyFill="1" applyBorder="1" applyAlignment="1">
      <alignment horizontal="center" vertical="center" wrapText="1"/>
    </xf>
    <xf numFmtId="1" fontId="29" fillId="0" borderId="16" xfId="0" applyNumberFormat="1" applyFont="1" applyBorder="1" applyAlignment="1">
      <alignment horizontal="center" vertical="center" wrapText="1"/>
    </xf>
    <xf numFmtId="1" fontId="30" fillId="0" borderId="16" xfId="0" applyNumberFormat="1" applyFont="1" applyBorder="1" applyAlignment="1">
      <alignment horizontal="center" vertical="center" wrapText="1"/>
    </xf>
    <xf numFmtId="1" fontId="31" fillId="0" borderId="17" xfId="0" applyNumberFormat="1" applyFont="1" applyBorder="1" applyAlignment="1">
      <alignment horizontal="center" vertical="center" wrapText="1"/>
    </xf>
    <xf numFmtId="0" fontId="32" fillId="9" borderId="15" xfId="0" applyFont="1" applyFill="1" applyBorder="1" applyAlignment="1">
      <alignment horizontal="left" vertical="center" wrapText="1"/>
    </xf>
    <xf numFmtId="3" fontId="2" fillId="6" borderId="15" xfId="0" applyNumberFormat="1" applyFont="1" applyFill="1" applyBorder="1" applyAlignment="1">
      <alignment horizontal="center" vertical="center" wrapText="1"/>
    </xf>
    <xf numFmtId="1" fontId="7" fillId="0" borderId="16"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0" fontId="2" fillId="4" borderId="18" xfId="0" applyFont="1" applyFill="1" applyBorder="1" applyAlignment="1">
      <alignment horizontal="center" vertical="center" wrapText="1"/>
    </xf>
    <xf numFmtId="49" fontId="2" fillId="4" borderId="18" xfId="0" applyNumberFormat="1" applyFont="1" applyFill="1" applyBorder="1" applyAlignment="1">
      <alignment horizontal="center" vertical="center" wrapText="1"/>
    </xf>
    <xf numFmtId="164" fontId="2" fillId="5" borderId="18" xfId="0" applyNumberFormat="1" applyFont="1" applyFill="1" applyBorder="1" applyAlignment="1">
      <alignment horizontal="center" vertical="center" wrapText="1"/>
    </xf>
    <xf numFmtId="3" fontId="2" fillId="8" borderId="16" xfId="0" applyNumberFormat="1" applyFont="1" applyFill="1" applyBorder="1" applyAlignment="1">
      <alignment horizontal="center" vertical="center" wrapText="1"/>
    </xf>
    <xf numFmtId="164" fontId="2" fillId="8" borderId="18" xfId="0" applyNumberFormat="1" applyFont="1" applyFill="1" applyBorder="1" applyAlignment="1">
      <alignment horizontal="center" vertical="center" wrapText="1"/>
    </xf>
    <xf numFmtId="0" fontId="33" fillId="0" borderId="17" xfId="0" applyFont="1" applyBorder="1" applyAlignment="1">
      <alignment horizontal="center" vertical="center" wrapText="1"/>
    </xf>
    <xf numFmtId="0" fontId="7" fillId="6" borderId="18" xfId="0" applyFont="1" applyFill="1" applyBorder="1" applyAlignment="1">
      <alignment horizontal="center" vertical="center" wrapText="1"/>
    </xf>
    <xf numFmtId="0" fontId="34" fillId="0" borderId="15" xfId="0" applyFont="1" applyBorder="1" applyAlignment="1">
      <alignment horizontal="center" vertical="center"/>
    </xf>
    <xf numFmtId="165" fontId="7" fillId="6" borderId="16" xfId="0" applyNumberFormat="1" applyFont="1" applyFill="1" applyBorder="1" applyAlignment="1">
      <alignment horizontal="center" vertical="center" wrapText="1"/>
    </xf>
    <xf numFmtId="12" fontId="7" fillId="0" borderId="16" xfId="0" applyNumberFormat="1" applyFont="1" applyBorder="1" applyAlignment="1">
      <alignment horizontal="center" vertical="center" wrapText="1"/>
    </xf>
    <xf numFmtId="49" fontId="7" fillId="0" borderId="16" xfId="0" applyNumberFormat="1" applyFont="1" applyBorder="1" applyAlignment="1">
      <alignment horizontal="center" vertical="center" wrapText="1"/>
    </xf>
    <xf numFmtId="9" fontId="2" fillId="4" borderId="16" xfId="0" applyNumberFormat="1" applyFont="1" applyFill="1" applyBorder="1" applyAlignment="1">
      <alignment horizontal="center" vertical="center" wrapText="1"/>
    </xf>
    <xf numFmtId="2" fontId="7" fillId="0" borderId="15" xfId="0" applyNumberFormat="1" applyFont="1" applyBorder="1" applyAlignment="1">
      <alignment horizontal="left" vertical="center" wrapText="1"/>
    </xf>
    <xf numFmtId="49" fontId="7" fillId="4" borderId="16" xfId="0" applyNumberFormat="1" applyFont="1" applyFill="1" applyBorder="1" applyAlignment="1">
      <alignment horizontal="center" vertical="center" wrapText="1"/>
    </xf>
    <xf numFmtId="12" fontId="7" fillId="4" borderId="16" xfId="0" applyNumberFormat="1" applyFont="1" applyFill="1" applyBorder="1" applyAlignment="1">
      <alignment horizontal="center" vertical="center" wrapText="1"/>
    </xf>
    <xf numFmtId="12" fontId="7" fillId="4" borderId="18" xfId="0" applyNumberFormat="1" applyFont="1" applyFill="1" applyBorder="1" applyAlignment="1">
      <alignment horizontal="center" vertical="center" wrapText="1"/>
    </xf>
    <xf numFmtId="166" fontId="2" fillId="6" borderId="16" xfId="0" applyNumberFormat="1" applyFont="1" applyFill="1" applyBorder="1" applyAlignment="1">
      <alignment horizontal="center" vertical="center" wrapText="1"/>
    </xf>
    <xf numFmtId="0" fontId="2" fillId="4" borderId="15" xfId="0" applyFont="1" applyFill="1" applyBorder="1" applyAlignment="1">
      <alignment horizontal="center" vertical="center" wrapText="1"/>
    </xf>
    <xf numFmtId="9" fontId="2" fillId="4" borderId="18" xfId="0" applyNumberFormat="1"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6" borderId="18" xfId="0" applyFont="1" applyFill="1" applyBorder="1" applyAlignment="1">
      <alignment horizontal="center" vertical="center" wrapText="1"/>
    </xf>
    <xf numFmtId="9" fontId="7" fillId="4" borderId="18" xfId="0" applyNumberFormat="1" applyFont="1" applyFill="1" applyBorder="1" applyAlignment="1">
      <alignment horizontal="center" vertical="center" wrapText="1"/>
    </xf>
    <xf numFmtId="10" fontId="2" fillId="8" borderId="18" xfId="0" applyNumberFormat="1" applyFont="1" applyFill="1" applyBorder="1" applyAlignment="1">
      <alignment horizontal="center" vertical="center" wrapText="1"/>
    </xf>
    <xf numFmtId="10" fontId="2" fillId="6" borderId="18" xfId="0" applyNumberFormat="1" applyFont="1" applyFill="1" applyBorder="1" applyAlignment="1">
      <alignment horizontal="center" vertical="center" wrapText="1"/>
    </xf>
    <xf numFmtId="10" fontId="2" fillId="5" borderId="18" xfId="0" applyNumberFormat="1" applyFont="1" applyFill="1" applyBorder="1" applyAlignment="1">
      <alignment horizontal="center" vertical="center" wrapText="1"/>
    </xf>
    <xf numFmtId="10" fontId="2" fillId="0" borderId="16" xfId="0" applyNumberFormat="1" applyFont="1" applyBorder="1" applyAlignment="1">
      <alignment horizontal="center" vertical="center" wrapText="1"/>
    </xf>
    <xf numFmtId="10" fontId="2" fillId="10" borderId="18" xfId="0" applyNumberFormat="1" applyFont="1" applyFill="1" applyBorder="1" applyAlignment="1">
      <alignment horizontal="center" vertical="center" wrapText="1"/>
    </xf>
    <xf numFmtId="0" fontId="35" fillId="9" borderId="15" xfId="0" applyFont="1" applyFill="1" applyBorder="1" applyAlignment="1">
      <alignment horizontal="left" vertical="center" wrapText="1"/>
    </xf>
    <xf numFmtId="0" fontId="36" fillId="0" borderId="15" xfId="0" applyFont="1" applyBorder="1" applyAlignment="1">
      <alignment horizontal="center" vertical="center" wrapText="1"/>
    </xf>
    <xf numFmtId="0" fontId="37" fillId="4" borderId="15" xfId="0" applyFont="1" applyFill="1" applyBorder="1" applyAlignment="1">
      <alignment horizontal="center" vertical="center" wrapText="1"/>
    </xf>
    <xf numFmtId="0" fontId="7" fillId="0" borderId="15" xfId="0" applyFont="1" applyBorder="1" applyAlignment="1">
      <alignment vertical="center" wrapText="1"/>
    </xf>
    <xf numFmtId="9" fontId="7" fillId="4" borderId="16" xfId="0" applyNumberFormat="1" applyFont="1" applyFill="1" applyBorder="1" applyAlignment="1">
      <alignment horizontal="center" vertical="center" wrapText="1"/>
    </xf>
    <xf numFmtId="0" fontId="7" fillId="0" borderId="0" xfId="0" applyFont="1" applyAlignment="1">
      <alignment horizontal="left" vertical="center" wrapText="1"/>
    </xf>
    <xf numFmtId="10" fontId="2" fillId="4" borderId="24" xfId="0" applyNumberFormat="1" applyFont="1" applyFill="1" applyBorder="1" applyAlignment="1">
      <alignment horizontal="center" vertical="center" wrapText="1"/>
    </xf>
    <xf numFmtId="3" fontId="2" fillId="4" borderId="24" xfId="0" applyNumberFormat="1" applyFont="1" applyFill="1" applyBorder="1" applyAlignment="1">
      <alignment horizontal="center" vertical="center" wrapText="1"/>
    </xf>
    <xf numFmtId="9" fontId="2" fillId="4" borderId="24" xfId="0" applyNumberFormat="1" applyFont="1" applyFill="1" applyBorder="1" applyAlignment="1">
      <alignment horizontal="center" vertical="center" wrapText="1"/>
    </xf>
    <xf numFmtId="0" fontId="40" fillId="3" borderId="28" xfId="0" applyFont="1" applyFill="1" applyBorder="1" applyAlignment="1">
      <alignment wrapText="1"/>
    </xf>
    <xf numFmtId="0" fontId="1" fillId="9" borderId="24" xfId="0" applyFont="1" applyFill="1" applyBorder="1" applyAlignment="1">
      <alignment horizontal="left"/>
    </xf>
    <xf numFmtId="0" fontId="38" fillId="11" borderId="28" xfId="0" applyFont="1" applyFill="1" applyBorder="1" applyAlignment="1">
      <alignment horizontal="left" vertical="center"/>
    </xf>
    <xf numFmtId="0" fontId="38" fillId="11" borderId="28" xfId="0" applyFont="1" applyFill="1" applyBorder="1" applyAlignment="1">
      <alignment vertical="center"/>
    </xf>
    <xf numFmtId="0" fontId="43" fillId="11" borderId="28" xfId="0" applyFont="1" applyFill="1" applyBorder="1" applyAlignment="1">
      <alignment horizontal="left" vertical="center" wrapText="1"/>
    </xf>
    <xf numFmtId="0" fontId="43" fillId="11" borderId="28" xfId="0" applyFont="1" applyFill="1" applyBorder="1" applyAlignment="1">
      <alignment vertical="center"/>
    </xf>
    <xf numFmtId="0" fontId="1" fillId="13" borderId="24" xfId="0" applyFont="1" applyFill="1" applyBorder="1"/>
    <xf numFmtId="0" fontId="4" fillId="0" borderId="0" xfId="0" applyFont="1" applyAlignment="1">
      <alignment horizontal="left" vertical="center"/>
    </xf>
    <xf numFmtId="0" fontId="45" fillId="0" borderId="0" xfId="0" applyFont="1" applyAlignment="1">
      <alignment horizontal="center" vertical="center"/>
    </xf>
    <xf numFmtId="0" fontId="1" fillId="0" borderId="0" xfId="0" applyFont="1" applyAlignment="1">
      <alignment horizontal="center"/>
    </xf>
    <xf numFmtId="0" fontId="38" fillId="11" borderId="28" xfId="0" applyFont="1" applyFill="1" applyBorder="1" applyAlignment="1">
      <alignment horizontal="left" vertical="center" wrapText="1"/>
    </xf>
    <xf numFmtId="0" fontId="38" fillId="11" borderId="28" xfId="0" applyFont="1" applyFill="1" applyBorder="1" applyAlignment="1">
      <alignment vertical="center" wrapText="1"/>
    </xf>
    <xf numFmtId="0" fontId="43" fillId="11" borderId="28" xfId="0" applyFont="1" applyFill="1" applyBorder="1" applyAlignment="1">
      <alignment vertical="center" wrapText="1"/>
    </xf>
    <xf numFmtId="0" fontId="49" fillId="0" borderId="0" xfId="0" applyFont="1"/>
    <xf numFmtId="0" fontId="43" fillId="0" borderId="0" xfId="0" applyFont="1" applyAlignment="1">
      <alignment vertical="center"/>
    </xf>
    <xf numFmtId="0" fontId="4" fillId="0" borderId="0" xfId="0" applyFont="1" applyAlignment="1">
      <alignment horizontal="left" vertical="center" wrapText="1"/>
    </xf>
    <xf numFmtId="0" fontId="50" fillId="11" borderId="28" xfId="0" applyFont="1" applyFill="1" applyBorder="1" applyAlignment="1">
      <alignment horizontal="left" vertical="center"/>
    </xf>
    <xf numFmtId="0" fontId="50" fillId="11" borderId="28" xfId="0" applyFont="1" applyFill="1" applyBorder="1" applyAlignment="1">
      <alignment vertical="center"/>
    </xf>
    <xf numFmtId="0" fontId="51" fillId="11" borderId="28" xfId="0" applyFont="1" applyFill="1" applyBorder="1" applyAlignment="1">
      <alignment horizontal="left" vertical="center" wrapText="1"/>
    </xf>
    <xf numFmtId="0" fontId="51" fillId="11" borderId="28" xfId="0" applyFont="1" applyFill="1" applyBorder="1" applyAlignment="1">
      <alignment vertical="center"/>
    </xf>
    <xf numFmtId="0" fontId="44" fillId="0" borderId="0" xfId="0" applyFont="1" applyAlignment="1">
      <alignment horizontal="left" vertical="center"/>
    </xf>
    <xf numFmtId="0" fontId="42" fillId="13" borderId="24" xfId="0" applyFont="1" applyFill="1" applyBorder="1"/>
    <xf numFmtId="0" fontId="42" fillId="0" borderId="0" xfId="0" applyFont="1"/>
    <xf numFmtId="0" fontId="52" fillId="0" borderId="0" xfId="0" applyFont="1" applyAlignment="1">
      <alignment horizontal="center" vertical="center"/>
    </xf>
    <xf numFmtId="0" fontId="51" fillId="11" borderId="32" xfId="0" applyFont="1" applyFill="1" applyBorder="1" applyAlignment="1">
      <alignment vertical="center"/>
    </xf>
    <xf numFmtId="0" fontId="1" fillId="0" borderId="0" xfId="0" applyFont="1" applyAlignment="1">
      <alignment vertical="center" wrapText="1"/>
    </xf>
    <xf numFmtId="0" fontId="1" fillId="13" borderId="24" xfId="0" applyFont="1" applyFill="1" applyBorder="1" applyAlignment="1">
      <alignment wrapText="1"/>
    </xf>
    <xf numFmtId="0" fontId="1" fillId="0" borderId="36" xfId="0" applyFont="1" applyBorder="1" applyAlignment="1">
      <alignment wrapText="1"/>
    </xf>
    <xf numFmtId="0" fontId="1" fillId="0" borderId="36" xfId="0" applyFont="1" applyBorder="1" applyAlignment="1">
      <alignment vertical="center" wrapText="1"/>
    </xf>
    <xf numFmtId="0" fontId="43" fillId="11" borderId="32" xfId="0" applyFont="1" applyFill="1" applyBorder="1" applyAlignment="1">
      <alignment vertical="center"/>
    </xf>
    <xf numFmtId="0" fontId="1" fillId="0" borderId="40" xfId="0" applyFont="1" applyBorder="1" applyAlignment="1">
      <alignment vertical="center" wrapText="1"/>
    </xf>
    <xf numFmtId="0" fontId="1" fillId="0" borderId="0" xfId="0" applyFont="1" applyAlignment="1">
      <alignment wrapText="1"/>
    </xf>
    <xf numFmtId="0" fontId="38" fillId="11" borderId="43" xfId="0" applyFont="1" applyFill="1" applyBorder="1" applyAlignment="1">
      <alignment vertical="center"/>
    </xf>
    <xf numFmtId="0" fontId="38" fillId="14" borderId="44" xfId="0" applyFont="1" applyFill="1" applyBorder="1" applyAlignment="1">
      <alignment horizontal="center" vertical="center" wrapText="1"/>
    </xf>
    <xf numFmtId="0" fontId="38" fillId="14" borderId="45" xfId="0" applyFont="1" applyFill="1" applyBorder="1" applyAlignment="1">
      <alignment horizontal="center" vertical="center" wrapText="1"/>
    </xf>
    <xf numFmtId="0" fontId="60" fillId="14" borderId="46" xfId="0" applyFont="1" applyFill="1" applyBorder="1" applyAlignment="1">
      <alignment horizontal="center" vertical="center" wrapText="1"/>
    </xf>
    <xf numFmtId="0" fontId="38" fillId="15" borderId="47" xfId="0" applyFont="1" applyFill="1" applyBorder="1" applyAlignment="1">
      <alignment horizontal="center" vertical="center" wrapText="1"/>
    </xf>
    <xf numFmtId="0" fontId="38" fillId="15" borderId="48" xfId="0" applyFont="1" applyFill="1" applyBorder="1" applyAlignment="1">
      <alignment horizontal="center" vertical="center" wrapText="1"/>
    </xf>
    <xf numFmtId="0" fontId="38" fillId="15" borderId="49" xfId="0" applyFont="1" applyFill="1" applyBorder="1" applyAlignment="1">
      <alignment horizontal="center" vertical="center" wrapText="1"/>
    </xf>
    <xf numFmtId="0" fontId="60" fillId="15" borderId="50" xfId="0" applyFont="1" applyFill="1" applyBorder="1" applyAlignment="1">
      <alignment horizontal="center" vertical="center" wrapText="1"/>
    </xf>
    <xf numFmtId="4" fontId="62" fillId="16" borderId="48" xfId="0" applyNumberFormat="1" applyFont="1" applyFill="1" applyBorder="1" applyAlignment="1">
      <alignment horizontal="center" vertical="center"/>
    </xf>
    <xf numFmtId="4" fontId="62" fillId="16" borderId="49" xfId="0" applyNumberFormat="1" applyFont="1" applyFill="1" applyBorder="1" applyAlignment="1">
      <alignment horizontal="center" vertical="center"/>
    </xf>
    <xf numFmtId="4" fontId="61" fillId="16" borderId="50" xfId="0" applyNumberFormat="1" applyFont="1" applyFill="1" applyBorder="1" applyAlignment="1">
      <alignment horizontal="center" vertical="center"/>
    </xf>
    <xf numFmtId="0" fontId="61" fillId="18" borderId="53" xfId="0" applyFont="1" applyFill="1" applyBorder="1" applyAlignment="1">
      <alignment vertical="top"/>
    </xf>
    <xf numFmtId="4" fontId="62" fillId="18" borderId="44" xfId="0" applyNumberFormat="1" applyFont="1" applyFill="1" applyBorder="1" applyAlignment="1">
      <alignment horizontal="center" vertical="center"/>
    </xf>
    <xf numFmtId="4" fontId="62" fillId="18" borderId="45" xfId="0" applyNumberFormat="1" applyFont="1" applyFill="1" applyBorder="1" applyAlignment="1">
      <alignment horizontal="center" vertical="center"/>
    </xf>
    <xf numFmtId="4" fontId="61" fillId="18" borderId="46" xfId="0" applyNumberFormat="1" applyFont="1" applyFill="1" applyBorder="1" applyAlignment="1">
      <alignment horizontal="center" vertical="center"/>
    </xf>
    <xf numFmtId="0" fontId="1" fillId="0" borderId="54" xfId="0" applyFont="1" applyBorder="1" applyAlignment="1">
      <alignment vertical="top"/>
    </xf>
    <xf numFmtId="4" fontId="62" fillId="0" borderId="55" xfId="0" applyNumberFormat="1" applyFont="1" applyBorder="1" applyAlignment="1">
      <alignment horizontal="center" vertical="center"/>
    </xf>
    <xf numFmtId="4" fontId="62" fillId="0" borderId="56" xfId="0" applyNumberFormat="1" applyFont="1" applyBorder="1" applyAlignment="1">
      <alignment horizontal="center" vertical="center"/>
    </xf>
    <xf numFmtId="4" fontId="61" fillId="0" borderId="57" xfId="0" applyNumberFormat="1" applyFont="1" applyBorder="1" applyAlignment="1">
      <alignment horizontal="center" vertical="center"/>
    </xf>
    <xf numFmtId="0" fontId="1" fillId="0" borderId="59" xfId="0" applyFont="1" applyBorder="1" applyAlignment="1">
      <alignment vertical="top"/>
    </xf>
    <xf numFmtId="4" fontId="62" fillId="0" borderId="60" xfId="0" applyNumberFormat="1" applyFont="1" applyBorder="1" applyAlignment="1">
      <alignment horizontal="center" vertical="center"/>
    </xf>
    <xf numFmtId="4" fontId="62" fillId="0" borderId="61" xfId="0" applyNumberFormat="1" applyFont="1" applyBorder="1" applyAlignment="1">
      <alignment horizontal="center" vertical="center"/>
    </xf>
    <xf numFmtId="4" fontId="61" fillId="0" borderId="62" xfId="0" applyNumberFormat="1" applyFont="1" applyBorder="1" applyAlignment="1">
      <alignment horizontal="center" vertical="center"/>
    </xf>
    <xf numFmtId="4" fontId="62" fillId="16" borderId="44" xfId="0" applyNumberFormat="1" applyFont="1" applyFill="1" applyBorder="1" applyAlignment="1">
      <alignment horizontal="center" vertical="center"/>
    </xf>
    <xf numFmtId="4" fontId="62" fillId="16" borderId="45" xfId="0" applyNumberFormat="1" applyFont="1" applyFill="1" applyBorder="1" applyAlignment="1">
      <alignment horizontal="center" vertical="center"/>
    </xf>
    <xf numFmtId="4" fontId="61" fillId="16" borderId="46" xfId="0" applyNumberFormat="1" applyFont="1" applyFill="1" applyBorder="1" applyAlignment="1">
      <alignment horizontal="center" vertical="center"/>
    </xf>
    <xf numFmtId="0" fontId="61" fillId="18" borderId="64" xfId="0" applyFont="1" applyFill="1" applyBorder="1" applyAlignment="1">
      <alignment vertical="top"/>
    </xf>
    <xf numFmtId="4" fontId="62" fillId="18" borderId="65" xfId="0" applyNumberFormat="1" applyFont="1" applyFill="1" applyBorder="1" applyAlignment="1">
      <alignment horizontal="center" vertical="center"/>
    </xf>
    <xf numFmtId="4" fontId="62" fillId="18" borderId="66" xfId="0" applyNumberFormat="1" applyFont="1" applyFill="1" applyBorder="1" applyAlignment="1">
      <alignment horizontal="center" vertical="center"/>
    </xf>
    <xf numFmtId="4" fontId="61" fillId="18" borderId="67" xfId="0" applyNumberFormat="1" applyFont="1" applyFill="1" applyBorder="1" applyAlignment="1">
      <alignment horizontal="center" vertical="center"/>
    </xf>
    <xf numFmtId="4" fontId="62" fillId="18" borderId="44" xfId="0" applyNumberFormat="1" applyFont="1" applyFill="1" applyBorder="1" applyAlignment="1">
      <alignment horizontal="center"/>
    </xf>
    <xf numFmtId="4" fontId="62" fillId="18" borderId="45" xfId="0" applyNumberFormat="1" applyFont="1" applyFill="1" applyBorder="1" applyAlignment="1">
      <alignment horizontal="center"/>
    </xf>
    <xf numFmtId="4" fontId="61" fillId="18" borderId="46" xfId="0" applyNumberFormat="1" applyFont="1" applyFill="1" applyBorder="1" applyAlignment="1">
      <alignment horizontal="center"/>
    </xf>
    <xf numFmtId="4" fontId="62" fillId="0" borderId="55" xfId="0" applyNumberFormat="1" applyFont="1" applyBorder="1" applyAlignment="1">
      <alignment horizontal="center"/>
    </xf>
    <xf numFmtId="4" fontId="62" fillId="0" borderId="56" xfId="0" applyNumberFormat="1" applyFont="1" applyBorder="1" applyAlignment="1">
      <alignment horizontal="center"/>
    </xf>
    <xf numFmtId="4" fontId="61" fillId="0" borderId="57" xfId="0" applyNumberFormat="1" applyFont="1" applyBorder="1" applyAlignment="1">
      <alignment horizontal="center"/>
    </xf>
    <xf numFmtId="4" fontId="62" fillId="0" borderId="60" xfId="0" applyNumberFormat="1" applyFont="1" applyBorder="1" applyAlignment="1">
      <alignment horizontal="center"/>
    </xf>
    <xf numFmtId="4" fontId="62" fillId="0" borderId="61" xfId="0" applyNumberFormat="1" applyFont="1" applyBorder="1" applyAlignment="1">
      <alignment horizontal="center"/>
    </xf>
    <xf numFmtId="4" fontId="61" fillId="0" borderId="62" xfId="0" applyNumberFormat="1" applyFont="1" applyBorder="1" applyAlignment="1">
      <alignment horizontal="center"/>
    </xf>
    <xf numFmtId="0" fontId="63" fillId="18" borderId="53" xfId="0" applyFont="1" applyFill="1" applyBorder="1" applyAlignment="1">
      <alignment vertical="top"/>
    </xf>
    <xf numFmtId="0" fontId="65" fillId="0" borderId="0" xfId="0" applyFont="1"/>
    <xf numFmtId="0" fontId="66" fillId="0" borderId="47" xfId="0" applyFont="1" applyBorder="1" applyAlignment="1">
      <alignment horizontal="center" vertical="center" wrapText="1"/>
    </xf>
    <xf numFmtId="0" fontId="67" fillId="19" borderId="9" xfId="0" applyFont="1" applyFill="1" applyBorder="1" applyAlignment="1">
      <alignment horizontal="center" vertical="center" wrapText="1"/>
    </xf>
    <xf numFmtId="0" fontId="66" fillId="0" borderId="59" xfId="0" applyFont="1" applyBorder="1" applyAlignment="1">
      <alignment horizontal="center" vertical="center" wrapText="1"/>
    </xf>
    <xf numFmtId="0" fontId="68" fillId="6" borderId="71" xfId="0" applyFont="1" applyFill="1" applyBorder="1" applyAlignment="1">
      <alignment horizontal="center" vertical="center" wrapText="1"/>
    </xf>
    <xf numFmtId="0" fontId="68" fillId="20" borderId="71" xfId="0" applyFont="1" applyFill="1" applyBorder="1" applyAlignment="1">
      <alignment horizontal="center" vertical="center" wrapText="1"/>
    </xf>
    <xf numFmtId="0" fontId="68" fillId="6" borderId="72" xfId="0" applyFont="1" applyFill="1" applyBorder="1" applyAlignment="1">
      <alignment horizontal="center" vertical="center" wrapText="1"/>
    </xf>
    <xf numFmtId="0" fontId="68" fillId="7" borderId="71" xfId="0" applyFont="1" applyFill="1" applyBorder="1" applyAlignment="1">
      <alignment horizontal="center" vertical="center" wrapText="1"/>
    </xf>
    <xf numFmtId="0" fontId="68" fillId="8" borderId="71" xfId="0" applyFont="1" applyFill="1" applyBorder="1" applyAlignment="1">
      <alignment horizontal="center" vertical="center" wrapText="1"/>
    </xf>
    <xf numFmtId="0" fontId="68" fillId="4" borderId="71" xfId="0" applyFont="1" applyFill="1" applyBorder="1" applyAlignment="1">
      <alignment horizontal="center" vertical="center" wrapText="1"/>
    </xf>
    <xf numFmtId="0" fontId="66" fillId="20" borderId="71" xfId="0" applyFont="1" applyFill="1" applyBorder="1" applyAlignment="1">
      <alignment horizontal="center" vertical="center" wrapText="1"/>
    </xf>
    <xf numFmtId="0" fontId="68" fillId="6" borderId="47" xfId="0" applyFont="1" applyFill="1" applyBorder="1" applyAlignment="1">
      <alignment horizontal="center" vertical="center" wrapText="1"/>
    </xf>
    <xf numFmtId="0" fontId="68" fillId="0" borderId="59" xfId="0" applyFont="1" applyBorder="1" applyAlignment="1">
      <alignment horizontal="center" vertical="center" wrapText="1"/>
    </xf>
    <xf numFmtId="0" fontId="68" fillId="21" borderId="71" xfId="0" applyFont="1" applyFill="1" applyBorder="1" applyAlignment="1">
      <alignment horizontal="center" vertical="center" wrapText="1"/>
    </xf>
    <xf numFmtId="0" fontId="69" fillId="22" borderId="47" xfId="0" applyFont="1" applyFill="1" applyBorder="1" applyAlignment="1">
      <alignment horizontal="center" vertical="center" wrapText="1"/>
    </xf>
    <xf numFmtId="12" fontId="66" fillId="22" borderId="47" xfId="0" applyNumberFormat="1" applyFont="1" applyFill="1" applyBorder="1" applyAlignment="1">
      <alignment horizontal="center" vertical="center"/>
    </xf>
    <xf numFmtId="0" fontId="69" fillId="22" borderId="73" xfId="0" applyFont="1" applyFill="1" applyBorder="1" applyAlignment="1">
      <alignment horizontal="center" vertical="center" wrapText="1"/>
    </xf>
    <xf numFmtId="0" fontId="65" fillId="0" borderId="35" xfId="0" applyFont="1" applyBorder="1" applyAlignment="1">
      <alignment horizontal="center" wrapText="1"/>
    </xf>
    <xf numFmtId="0" fontId="67" fillId="19" borderId="47" xfId="0" applyFont="1" applyFill="1" applyBorder="1" applyAlignment="1">
      <alignment horizontal="center" vertical="center" wrapText="1"/>
    </xf>
    <xf numFmtId="0" fontId="66" fillId="0" borderId="35" xfId="0" applyFont="1" applyBorder="1" applyAlignment="1">
      <alignment horizontal="center" vertical="center" wrapText="1"/>
    </xf>
    <xf numFmtId="0" fontId="68" fillId="20" borderId="41" xfId="0" applyFont="1" applyFill="1" applyBorder="1" applyAlignment="1">
      <alignment horizontal="center" vertical="center" wrapText="1"/>
    </xf>
    <xf numFmtId="0" fontId="66" fillId="6" borderId="41" xfId="0" applyFont="1" applyFill="1" applyBorder="1" applyAlignment="1">
      <alignment horizontal="center" vertical="center" wrapText="1"/>
    </xf>
    <xf numFmtId="0" fontId="66" fillId="6" borderId="71" xfId="0" applyFont="1" applyFill="1" applyBorder="1" applyAlignment="1">
      <alignment horizontal="center" vertical="center" wrapText="1"/>
    </xf>
    <xf numFmtId="0" fontId="68" fillId="0" borderId="47" xfId="0" applyFont="1" applyBorder="1" applyAlignment="1">
      <alignment horizontal="center" vertical="center" wrapText="1"/>
    </xf>
    <xf numFmtId="0" fontId="68" fillId="0" borderId="41" xfId="0" applyFont="1" applyBorder="1" applyAlignment="1">
      <alignment horizontal="center" vertical="center" wrapText="1"/>
    </xf>
    <xf numFmtId="0" fontId="66" fillId="22" borderId="47" xfId="0" applyFont="1" applyFill="1" applyBorder="1" applyAlignment="1">
      <alignment horizontal="center" vertical="center"/>
    </xf>
    <xf numFmtId="12" fontId="66" fillId="22" borderId="73" xfId="0" applyNumberFormat="1" applyFont="1" applyFill="1" applyBorder="1" applyAlignment="1">
      <alignment horizontal="center" vertical="center"/>
    </xf>
    <xf numFmtId="12" fontId="65" fillId="0" borderId="0" xfId="0" applyNumberFormat="1" applyFont="1" applyAlignment="1">
      <alignment horizontal="center" vertical="center"/>
    </xf>
    <xf numFmtId="0" fontId="66" fillId="0" borderId="41" xfId="0" applyFont="1" applyBorder="1" applyAlignment="1">
      <alignment horizontal="center" vertical="center" wrapText="1"/>
    </xf>
    <xf numFmtId="0" fontId="68" fillId="5" borderId="71" xfId="0" applyFont="1" applyFill="1" applyBorder="1" applyAlignment="1">
      <alignment horizontal="center" vertical="center" wrapText="1"/>
    </xf>
    <xf numFmtId="0" fontId="68" fillId="7" borderId="47" xfId="0" applyFont="1" applyFill="1" applyBorder="1" applyAlignment="1">
      <alignment horizontal="center" vertical="center" wrapText="1"/>
    </xf>
    <xf numFmtId="0" fontId="71" fillId="22" borderId="9" xfId="0" applyFont="1" applyFill="1" applyBorder="1" applyAlignment="1">
      <alignment horizontal="center" vertical="center" wrapText="1"/>
    </xf>
    <xf numFmtId="0" fontId="71" fillId="22" borderId="71" xfId="0" applyFont="1" applyFill="1" applyBorder="1" applyAlignment="1">
      <alignment horizontal="center" vertical="center" wrapText="1"/>
    </xf>
    <xf numFmtId="10" fontId="68" fillId="7" borderId="71" xfId="0" applyNumberFormat="1" applyFont="1" applyFill="1" applyBorder="1" applyAlignment="1">
      <alignment horizontal="center" vertical="center" wrapText="1"/>
    </xf>
    <xf numFmtId="10" fontId="68" fillId="6" borderId="71" xfId="0" applyNumberFormat="1" applyFont="1" applyFill="1" applyBorder="1" applyAlignment="1">
      <alignment horizontal="center" vertical="center" wrapText="1"/>
    </xf>
    <xf numFmtId="10" fontId="68" fillId="23" borderId="71" xfId="0" applyNumberFormat="1" applyFont="1" applyFill="1" applyBorder="1" applyAlignment="1">
      <alignment horizontal="center" vertical="center" wrapText="1"/>
    </xf>
    <xf numFmtId="9" fontId="68" fillId="6" borderId="71" xfId="0" applyNumberFormat="1" applyFont="1" applyFill="1" applyBorder="1" applyAlignment="1">
      <alignment horizontal="center" vertical="center" wrapText="1"/>
    </xf>
    <xf numFmtId="9" fontId="68" fillId="5" borderId="71" xfId="0" applyNumberFormat="1" applyFont="1" applyFill="1" applyBorder="1" applyAlignment="1">
      <alignment horizontal="center" vertical="center" wrapText="1"/>
    </xf>
    <xf numFmtId="10" fontId="68" fillId="0" borderId="41" xfId="0" applyNumberFormat="1" applyFont="1" applyBorder="1" applyAlignment="1">
      <alignment horizontal="center" vertical="center" wrapText="1"/>
    </xf>
    <xf numFmtId="9" fontId="68" fillId="7" borderId="71" xfId="0" applyNumberFormat="1" applyFont="1" applyFill="1" applyBorder="1" applyAlignment="1">
      <alignment horizontal="center" vertical="center" wrapText="1"/>
    </xf>
    <xf numFmtId="10" fontId="68" fillId="5" borderId="71" xfId="0" applyNumberFormat="1" applyFont="1" applyFill="1" applyBorder="1" applyAlignment="1">
      <alignment horizontal="center" vertical="center" wrapText="1"/>
    </xf>
    <xf numFmtId="9" fontId="66" fillId="22" borderId="47" xfId="0" applyNumberFormat="1" applyFont="1" applyFill="1" applyBorder="1" applyAlignment="1">
      <alignment horizontal="center" vertical="center"/>
    </xf>
    <xf numFmtId="0" fontId="70" fillId="0" borderId="0" xfId="0" applyFont="1" applyAlignment="1">
      <alignment horizontal="left" vertical="center" wrapText="1"/>
    </xf>
    <xf numFmtId="0" fontId="73" fillId="0" borderId="0" xfId="0" applyFont="1" applyAlignment="1">
      <alignment horizontal="left" vertical="center" wrapText="1"/>
    </xf>
    <xf numFmtId="0" fontId="66" fillId="0" borderId="35" xfId="0" applyFont="1" applyBorder="1" applyAlignment="1">
      <alignment wrapText="1"/>
    </xf>
    <xf numFmtId="0" fontId="66" fillId="0" borderId="35" xfId="0" applyFont="1" applyBorder="1" applyAlignment="1">
      <alignment vertical="center" wrapText="1"/>
    </xf>
    <xf numFmtId="0" fontId="66" fillId="0" borderId="47" xfId="0" applyFont="1" applyBorder="1" applyAlignment="1">
      <alignment horizontal="left" vertical="center" wrapText="1"/>
    </xf>
    <xf numFmtId="0" fontId="68" fillId="6" borderId="71" xfId="0" applyFont="1" applyFill="1" applyBorder="1" applyAlignment="1">
      <alignment horizontal="center" wrapText="1"/>
    </xf>
    <xf numFmtId="0" fontId="68" fillId="0" borderId="59" xfId="0" applyFont="1" applyBorder="1" applyAlignment="1">
      <alignment horizontal="left" wrapText="1"/>
    </xf>
    <xf numFmtId="164" fontId="68" fillId="0" borderId="41" xfId="0" applyNumberFormat="1" applyFont="1" applyBorder="1" applyAlignment="1">
      <alignment horizontal="center" wrapText="1"/>
    </xf>
    <xf numFmtId="164" fontId="68" fillId="6" borderId="71" xfId="0" applyNumberFormat="1" applyFont="1" applyFill="1" applyBorder="1" applyAlignment="1">
      <alignment horizontal="center" wrapText="1"/>
    </xf>
    <xf numFmtId="0" fontId="66" fillId="0" borderId="36" xfId="0" applyFont="1" applyBorder="1" applyAlignment="1">
      <alignment horizontal="center" vertical="center" wrapText="1"/>
    </xf>
    <xf numFmtId="4" fontId="68" fillId="5" borderId="59" xfId="0" applyNumberFormat="1" applyFont="1" applyFill="1" applyBorder="1" applyAlignment="1">
      <alignment horizontal="center" vertical="center" wrapText="1"/>
    </xf>
    <xf numFmtId="0" fontId="68" fillId="6" borderId="75" xfId="0" applyFont="1" applyFill="1" applyBorder="1" applyAlignment="1">
      <alignment horizontal="center" vertical="center" wrapText="1"/>
    </xf>
    <xf numFmtId="0" fontId="68" fillId="6" borderId="76" xfId="0" applyFont="1" applyFill="1" applyBorder="1" applyAlignment="1">
      <alignment horizontal="center" vertical="center" wrapText="1"/>
    </xf>
    <xf numFmtId="164" fontId="68" fillId="6" borderId="71" xfId="0" applyNumberFormat="1" applyFont="1" applyFill="1" applyBorder="1" applyAlignment="1">
      <alignment horizontal="center" vertical="center" wrapText="1"/>
    </xf>
    <xf numFmtId="0" fontId="68" fillId="7" borderId="75" xfId="0" applyFont="1" applyFill="1" applyBorder="1" applyAlignment="1">
      <alignment horizontal="center" vertical="center" wrapText="1"/>
    </xf>
    <xf numFmtId="0" fontId="68" fillId="7" borderId="77"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77" xfId="0" applyFont="1" applyFill="1" applyBorder="1" applyAlignment="1">
      <alignment horizontal="center" vertical="center" wrapText="1"/>
    </xf>
    <xf numFmtId="164" fontId="68" fillId="0" borderId="41" xfId="0" applyNumberFormat="1" applyFont="1" applyBorder="1" applyAlignment="1">
      <alignment horizontal="center" vertical="center" wrapText="1"/>
    </xf>
    <xf numFmtId="0" fontId="66" fillId="0" borderId="47" xfId="0" applyFont="1" applyBorder="1" applyAlignment="1">
      <alignment horizontal="center" wrapText="1"/>
    </xf>
    <xf numFmtId="0" fontId="68" fillId="20" borderId="47" xfId="0" applyFont="1" applyFill="1" applyBorder="1" applyAlignment="1">
      <alignment horizontal="center" vertical="center" wrapText="1"/>
    </xf>
    <xf numFmtId="0" fontId="68" fillId="7" borderId="9" xfId="0" applyFont="1" applyFill="1" applyBorder="1" applyAlignment="1">
      <alignment horizontal="center" vertical="center" wrapText="1"/>
    </xf>
    <xf numFmtId="0" fontId="66" fillId="0" borderId="59" xfId="0" applyFont="1" applyBorder="1" applyAlignment="1">
      <alignment horizontal="center" wrapText="1"/>
    </xf>
    <xf numFmtId="164" fontId="68" fillId="20" borderId="71" xfId="0" applyNumberFormat="1" applyFont="1" applyFill="1" applyBorder="1" applyAlignment="1">
      <alignment horizontal="center" vertical="center" wrapText="1"/>
    </xf>
    <xf numFmtId="0" fontId="69" fillId="22" borderId="7" xfId="0" applyFont="1" applyFill="1" applyBorder="1" applyAlignment="1">
      <alignment horizontal="center" vertical="center" wrapText="1"/>
    </xf>
    <xf numFmtId="12" fontId="66" fillId="22" borderId="9" xfId="0" applyNumberFormat="1" applyFont="1" applyFill="1" applyBorder="1" applyAlignment="1">
      <alignment horizontal="center" vertical="center"/>
    </xf>
    <xf numFmtId="0" fontId="69" fillId="22" borderId="78" xfId="0" applyFont="1" applyFill="1" applyBorder="1" applyAlignment="1">
      <alignment horizontal="center" vertical="center" wrapText="1"/>
    </xf>
    <xf numFmtId="0" fontId="66" fillId="0" borderId="36" xfId="0" applyFont="1" applyBorder="1" applyAlignment="1">
      <alignment horizontal="center" wrapText="1"/>
    </xf>
    <xf numFmtId="0" fontId="68" fillId="6" borderId="64" xfId="0" applyFont="1" applyFill="1" applyBorder="1" applyAlignment="1">
      <alignment horizontal="center" vertical="center" wrapText="1"/>
    </xf>
    <xf numFmtId="0" fontId="68" fillId="6" borderId="73" xfId="0" applyFont="1" applyFill="1" applyBorder="1" applyAlignment="1">
      <alignment horizontal="center" vertical="center" wrapText="1"/>
    </xf>
    <xf numFmtId="0" fontId="66" fillId="0" borderId="33" xfId="0" applyFont="1" applyBorder="1" applyAlignment="1">
      <alignment horizontal="center" vertical="center" wrapText="1"/>
    </xf>
    <xf numFmtId="0" fontId="68" fillId="6" borderId="47" xfId="0" applyFont="1" applyFill="1" applyBorder="1" applyAlignment="1">
      <alignment horizontal="center" wrapText="1"/>
    </xf>
    <xf numFmtId="0" fontId="68" fillId="6" borderId="9" xfId="0" applyFont="1" applyFill="1" applyBorder="1" applyAlignment="1">
      <alignment horizontal="center" wrapText="1"/>
    </xf>
    <xf numFmtId="0" fontId="68" fillId="20" borderId="77" xfId="0" applyFont="1" applyFill="1" applyBorder="1" applyAlignment="1">
      <alignment horizontal="center" vertical="center" wrapText="1"/>
    </xf>
    <xf numFmtId="164" fontId="68" fillId="20" borderId="71" xfId="0" applyNumberFormat="1" applyFont="1" applyFill="1" applyBorder="1" applyAlignment="1">
      <alignment horizontal="center" wrapText="1"/>
    </xf>
    <xf numFmtId="0" fontId="66" fillId="0" borderId="79" xfId="0" applyFont="1" applyBorder="1" applyAlignment="1">
      <alignment horizontal="center" wrapText="1"/>
    </xf>
    <xf numFmtId="0" fontId="67" fillId="19" borderId="35" xfId="0" applyFont="1" applyFill="1" applyBorder="1" applyAlignment="1">
      <alignment horizontal="center" vertical="center" wrapText="1"/>
    </xf>
    <xf numFmtId="0" fontId="66" fillId="0" borderId="79" xfId="0" applyFont="1" applyBorder="1" applyAlignment="1">
      <alignment horizontal="center" vertical="center" wrapText="1"/>
    </xf>
    <xf numFmtId="0" fontId="68" fillId="0" borderId="41" xfId="0" applyFont="1" applyBorder="1" applyAlignment="1">
      <alignment horizontal="center" wrapText="1"/>
    </xf>
    <xf numFmtId="49" fontId="68" fillId="6" borderId="71" xfId="0" applyNumberFormat="1" applyFont="1" applyFill="1" applyBorder="1" applyAlignment="1">
      <alignment horizontal="center" vertical="center" wrapText="1"/>
    </xf>
    <xf numFmtId="0" fontId="68" fillId="7" borderId="71" xfId="0" applyFont="1" applyFill="1" applyBorder="1" applyAlignment="1">
      <alignment horizontal="center" wrapText="1"/>
    </xf>
    <xf numFmtId="0" fontId="69" fillId="22" borderId="35" xfId="0" applyFont="1" applyFill="1" applyBorder="1" applyAlignment="1">
      <alignment horizontal="center" vertical="center" wrapText="1"/>
    </xf>
    <xf numFmtId="0" fontId="69" fillId="22" borderId="76" xfId="0" applyFont="1" applyFill="1" applyBorder="1" applyAlignment="1">
      <alignment horizontal="center" vertical="center" wrapText="1"/>
    </xf>
    <xf numFmtId="0" fontId="74" fillId="0" borderId="28" xfId="0" applyFont="1" applyBorder="1" applyAlignment="1">
      <alignment horizontal="center" vertical="center" wrapText="1"/>
    </xf>
    <xf numFmtId="0" fontId="65" fillId="19" borderId="28" xfId="0" applyFont="1" applyFill="1" applyBorder="1" applyAlignment="1">
      <alignment horizontal="center" vertical="center" wrapText="1"/>
    </xf>
    <xf numFmtId="0" fontId="65" fillId="0" borderId="28" xfId="0" applyFont="1" applyBorder="1" applyAlignment="1">
      <alignment horizontal="center" vertical="center" wrapText="1"/>
    </xf>
    <xf numFmtId="0" fontId="65" fillId="6" borderId="28" xfId="0" applyFont="1" applyFill="1" applyBorder="1" applyAlignment="1">
      <alignment horizontal="center" vertical="center" wrapText="1"/>
    </xf>
    <xf numFmtId="0" fontId="65" fillId="4" borderId="28" xfId="0" applyFont="1" applyFill="1" applyBorder="1" applyAlignment="1">
      <alignment horizontal="center" vertical="center" wrapText="1"/>
    </xf>
    <xf numFmtId="0" fontId="61" fillId="22" borderId="28" xfId="0" applyFont="1" applyFill="1" applyBorder="1" applyAlignment="1">
      <alignment horizontal="center" vertical="center" wrapText="1"/>
    </xf>
    <xf numFmtId="12" fontId="65" fillId="22" borderId="28" xfId="0" applyNumberFormat="1" applyFont="1" applyFill="1" applyBorder="1" applyAlignment="1">
      <alignment horizontal="center" vertical="center"/>
    </xf>
    <xf numFmtId="0" fontId="1" fillId="0" borderId="1" xfId="0" applyFont="1" applyBorder="1"/>
    <xf numFmtId="0" fontId="63" fillId="0" borderId="0" xfId="0" applyFont="1"/>
    <xf numFmtId="0" fontId="61" fillId="0" borderId="0" xfId="0" applyFont="1"/>
    <xf numFmtId="0" fontId="1" fillId="0" borderId="36" xfId="0" applyFont="1" applyBorder="1"/>
    <xf numFmtId="0" fontId="1" fillId="0" borderId="41" xfId="0" applyFont="1" applyBorder="1"/>
    <xf numFmtId="0" fontId="38" fillId="14" borderId="82" xfId="0" applyFont="1" applyFill="1" applyBorder="1" applyAlignment="1">
      <alignment horizontal="center"/>
    </xf>
    <xf numFmtId="0" fontId="38" fillId="14" borderId="83" xfId="0" applyFont="1" applyFill="1" applyBorder="1" applyAlignment="1">
      <alignment horizontal="center"/>
    </xf>
    <xf numFmtId="0" fontId="38" fillId="14" borderId="83" xfId="0" applyFont="1" applyFill="1" applyBorder="1" applyAlignment="1">
      <alignment horizontal="center" vertical="center"/>
    </xf>
    <xf numFmtId="0" fontId="38" fillId="25" borderId="82" xfId="0" applyFont="1" applyFill="1" applyBorder="1" applyAlignment="1">
      <alignment horizontal="center"/>
    </xf>
    <xf numFmtId="0" fontId="38" fillId="25" borderId="83" xfId="0" applyFont="1" applyFill="1" applyBorder="1" applyAlignment="1">
      <alignment horizontal="center"/>
    </xf>
    <xf numFmtId="0" fontId="1" fillId="0" borderId="85" xfId="0" applyFont="1" applyBorder="1"/>
    <xf numFmtId="3" fontId="1" fillId="26" borderId="86" xfId="0" applyNumberFormat="1" applyFont="1" applyFill="1" applyBorder="1" applyAlignment="1">
      <alignment horizontal="center"/>
    </xf>
    <xf numFmtId="10" fontId="1" fillId="26" borderId="87" xfId="0" applyNumberFormat="1" applyFont="1" applyFill="1" applyBorder="1" applyAlignment="1">
      <alignment horizontal="center"/>
    </xf>
    <xf numFmtId="3" fontId="1" fillId="26" borderId="88" xfId="0" applyNumberFormat="1" applyFont="1" applyFill="1" applyBorder="1" applyAlignment="1">
      <alignment horizontal="center"/>
    </xf>
    <xf numFmtId="10" fontId="1" fillId="26" borderId="89" xfId="0" applyNumberFormat="1" applyFont="1" applyFill="1" applyBorder="1" applyAlignment="1">
      <alignment horizontal="center"/>
    </xf>
    <xf numFmtId="3" fontId="1" fillId="0" borderId="90" xfId="0" applyNumberFormat="1" applyFont="1" applyBorder="1" applyAlignment="1">
      <alignment horizontal="center"/>
    </xf>
    <xf numFmtId="10" fontId="1" fillId="0" borderId="91" xfId="0" applyNumberFormat="1" applyFont="1" applyBorder="1" applyAlignment="1">
      <alignment horizontal="center"/>
    </xf>
    <xf numFmtId="3" fontId="1" fillId="0" borderId="88" xfId="0" applyNumberFormat="1" applyFont="1" applyBorder="1" applyAlignment="1">
      <alignment horizontal="center"/>
    </xf>
    <xf numFmtId="10" fontId="1" fillId="0" borderId="89" xfId="0" applyNumberFormat="1" applyFont="1" applyBorder="1" applyAlignment="1">
      <alignment horizontal="center"/>
    </xf>
    <xf numFmtId="3" fontId="1" fillId="0" borderId="0" xfId="0" applyNumberFormat="1" applyFont="1" applyAlignment="1">
      <alignment horizontal="center" vertical="center"/>
    </xf>
    <xf numFmtId="10" fontId="1" fillId="0" borderId="91" xfId="0" applyNumberFormat="1" applyFont="1" applyBorder="1" applyAlignment="1">
      <alignment horizontal="center" vertical="center"/>
    </xf>
    <xf numFmtId="3" fontId="1" fillId="0" borderId="88" xfId="0" applyNumberFormat="1" applyFont="1" applyBorder="1" applyAlignment="1">
      <alignment horizontal="center" vertical="center"/>
    </xf>
    <xf numFmtId="3" fontId="1" fillId="0" borderId="90" xfId="0" applyNumberFormat="1" applyFont="1" applyBorder="1" applyAlignment="1">
      <alignment horizontal="center" vertical="center"/>
    </xf>
    <xf numFmtId="0" fontId="1" fillId="0" borderId="93" xfId="0" applyFont="1" applyBorder="1"/>
    <xf numFmtId="3" fontId="1" fillId="26" borderId="94" xfId="0" applyNumberFormat="1" applyFont="1" applyFill="1" applyBorder="1" applyAlignment="1">
      <alignment horizontal="center"/>
    </xf>
    <xf numFmtId="10" fontId="1" fillId="26" borderId="95" xfId="0" applyNumberFormat="1" applyFont="1" applyFill="1" applyBorder="1" applyAlignment="1">
      <alignment horizontal="center"/>
    </xf>
    <xf numFmtId="3" fontId="1" fillId="0" borderId="94" xfId="0" applyNumberFormat="1" applyFont="1" applyBorder="1" applyAlignment="1">
      <alignment horizontal="center"/>
    </xf>
    <xf numFmtId="10" fontId="1" fillId="0" borderId="95" xfId="0" applyNumberFormat="1" applyFont="1" applyBorder="1" applyAlignment="1">
      <alignment horizontal="center"/>
    </xf>
    <xf numFmtId="3" fontId="1" fillId="0" borderId="94" xfId="0" applyNumberFormat="1" applyFont="1" applyBorder="1" applyAlignment="1">
      <alignment horizontal="center" vertical="center"/>
    </xf>
    <xf numFmtId="0" fontId="61" fillId="27" borderId="96" xfId="0" applyFont="1" applyFill="1" applyBorder="1"/>
    <xf numFmtId="3" fontId="61" fillId="28" borderId="82" xfId="0" applyNumberFormat="1" applyFont="1" applyFill="1" applyBorder="1" applyAlignment="1">
      <alignment horizontal="center"/>
    </xf>
    <xf numFmtId="10" fontId="63" fillId="28" borderId="87" xfId="0" applyNumberFormat="1" applyFont="1" applyFill="1" applyBorder="1" applyAlignment="1">
      <alignment horizontal="center"/>
    </xf>
    <xf numFmtId="10" fontId="63" fillId="28" borderId="83" xfId="0" applyNumberFormat="1" applyFont="1" applyFill="1" applyBorder="1" applyAlignment="1">
      <alignment horizontal="center"/>
    </xf>
    <xf numFmtId="3" fontId="61" fillId="27" borderId="82" xfId="0" applyNumberFormat="1" applyFont="1" applyFill="1" applyBorder="1" applyAlignment="1">
      <alignment horizontal="center"/>
    </xf>
    <xf numFmtId="10" fontId="63" fillId="27" borderId="83" xfId="0" applyNumberFormat="1" applyFont="1" applyFill="1" applyBorder="1" applyAlignment="1">
      <alignment horizontal="center"/>
    </xf>
    <xf numFmtId="1" fontId="61" fillId="27" borderId="82" xfId="0" applyNumberFormat="1" applyFont="1" applyFill="1" applyBorder="1" applyAlignment="1">
      <alignment horizontal="center" vertical="center"/>
    </xf>
    <xf numFmtId="10" fontId="61" fillId="27" borderId="83" xfId="0" applyNumberFormat="1" applyFont="1" applyFill="1" applyBorder="1" applyAlignment="1">
      <alignment horizontal="center" vertical="center"/>
    </xf>
    <xf numFmtId="3" fontId="61" fillId="27" borderId="82" xfId="0" applyNumberFormat="1" applyFont="1" applyFill="1" applyBorder="1" applyAlignment="1">
      <alignment horizontal="center" vertical="center"/>
    </xf>
    <xf numFmtId="3" fontId="1" fillId="26" borderId="89" xfId="0" applyNumberFormat="1" applyFont="1" applyFill="1" applyBorder="1" applyAlignment="1">
      <alignment horizontal="center"/>
    </xf>
    <xf numFmtId="3" fontId="1" fillId="4" borderId="86" xfId="0" applyNumberFormat="1" applyFont="1" applyFill="1" applyBorder="1" applyAlignment="1">
      <alignment horizontal="center"/>
    </xf>
    <xf numFmtId="3" fontId="1" fillId="4" borderId="87" xfId="0" applyNumberFormat="1" applyFont="1" applyFill="1" applyBorder="1" applyAlignment="1">
      <alignment horizontal="center"/>
    </xf>
    <xf numFmtId="3" fontId="1" fillId="4" borderId="88" xfId="0" applyNumberFormat="1" applyFont="1" applyFill="1" applyBorder="1" applyAlignment="1">
      <alignment horizontal="center"/>
    </xf>
    <xf numFmtId="10" fontId="1" fillId="4" borderId="89" xfId="0" applyNumberFormat="1" applyFont="1" applyFill="1" applyBorder="1" applyAlignment="1">
      <alignment horizontal="center"/>
    </xf>
    <xf numFmtId="3" fontId="1" fillId="17" borderId="86" xfId="0" applyNumberFormat="1" applyFont="1" applyFill="1" applyBorder="1" applyAlignment="1">
      <alignment horizontal="center"/>
    </xf>
    <xf numFmtId="10" fontId="1" fillId="17" borderId="95" xfId="0" applyNumberFormat="1" applyFont="1" applyFill="1" applyBorder="1" applyAlignment="1">
      <alignment horizontal="center"/>
    </xf>
    <xf numFmtId="3" fontId="1" fillId="17" borderId="88" xfId="0" applyNumberFormat="1" applyFont="1" applyFill="1" applyBorder="1" applyAlignment="1">
      <alignment horizontal="center"/>
    </xf>
    <xf numFmtId="10" fontId="1" fillId="17" borderId="32" xfId="0" applyNumberFormat="1" applyFont="1" applyFill="1" applyBorder="1" applyAlignment="1">
      <alignment horizontal="center"/>
    </xf>
    <xf numFmtId="10" fontId="1" fillId="29" borderId="89" xfId="0" applyNumberFormat="1" applyFont="1" applyFill="1" applyBorder="1" applyAlignment="1">
      <alignment horizontal="center"/>
    </xf>
    <xf numFmtId="3" fontId="1" fillId="4" borderId="94" xfId="0" applyNumberFormat="1" applyFont="1" applyFill="1" applyBorder="1" applyAlignment="1">
      <alignment horizontal="center"/>
    </xf>
    <xf numFmtId="10" fontId="1" fillId="4" borderId="95" xfId="0" applyNumberFormat="1" applyFont="1" applyFill="1" applyBorder="1" applyAlignment="1">
      <alignment horizontal="center"/>
    </xf>
    <xf numFmtId="3" fontId="1" fillId="17" borderId="94" xfId="0" applyNumberFormat="1" applyFont="1" applyFill="1" applyBorder="1" applyAlignment="1">
      <alignment horizontal="center"/>
    </xf>
    <xf numFmtId="10" fontId="1" fillId="29" borderId="95" xfId="0" applyNumberFormat="1" applyFont="1" applyFill="1" applyBorder="1" applyAlignment="1">
      <alignment horizontal="center"/>
    </xf>
    <xf numFmtId="0" fontId="63" fillId="27" borderId="97" xfId="0" applyFont="1" applyFill="1" applyBorder="1"/>
    <xf numFmtId="3" fontId="63" fillId="28" borderId="98" xfId="0" applyNumberFormat="1" applyFont="1" applyFill="1" applyBorder="1" applyAlignment="1">
      <alignment horizontal="center"/>
    </xf>
    <xf numFmtId="10" fontId="63" fillId="28" borderId="99" xfId="0" applyNumberFormat="1" applyFont="1" applyFill="1" applyBorder="1" applyAlignment="1">
      <alignment horizontal="center"/>
    </xf>
    <xf numFmtId="3" fontId="63" fillId="27" borderId="98" xfId="0" applyNumberFormat="1" applyFont="1" applyFill="1" applyBorder="1" applyAlignment="1">
      <alignment horizontal="center"/>
    </xf>
    <xf numFmtId="10" fontId="63" fillId="27" borderId="95" xfId="0" applyNumberFormat="1" applyFont="1" applyFill="1" applyBorder="1" applyAlignment="1">
      <alignment horizontal="center"/>
    </xf>
    <xf numFmtId="3" fontId="63" fillId="27" borderId="82" xfId="0" applyNumberFormat="1" applyFont="1" applyFill="1" applyBorder="1" applyAlignment="1">
      <alignment horizontal="center"/>
    </xf>
    <xf numFmtId="3" fontId="63" fillId="30" borderId="98" xfId="0" applyNumberFormat="1" applyFont="1" applyFill="1" applyBorder="1" applyAlignment="1">
      <alignment horizontal="center"/>
    </xf>
    <xf numFmtId="10" fontId="63" fillId="30" borderId="95" xfId="0" applyNumberFormat="1" applyFont="1" applyFill="1" applyBorder="1" applyAlignment="1">
      <alignment horizontal="center"/>
    </xf>
    <xf numFmtId="10" fontId="63" fillId="30" borderId="32" xfId="0" applyNumberFormat="1" applyFont="1" applyFill="1" applyBorder="1" applyAlignment="1">
      <alignment horizontal="center"/>
    </xf>
    <xf numFmtId="10" fontId="63" fillId="30" borderId="83" xfId="0" applyNumberFormat="1" applyFont="1" applyFill="1" applyBorder="1" applyAlignment="1">
      <alignment horizontal="center"/>
    </xf>
    <xf numFmtId="3" fontId="63" fillId="27" borderId="94" xfId="0" applyNumberFormat="1" applyFont="1" applyFill="1" applyBorder="1" applyAlignment="1">
      <alignment horizontal="center"/>
    </xf>
    <xf numFmtId="3" fontId="60" fillId="14" borderId="7" xfId="0" applyNumberFormat="1" applyFont="1" applyFill="1" applyBorder="1" applyAlignment="1">
      <alignment horizontal="center"/>
    </xf>
    <xf numFmtId="10" fontId="38" fillId="14" borderId="50" xfId="0" applyNumberFormat="1" applyFont="1" applyFill="1" applyBorder="1" applyAlignment="1">
      <alignment horizontal="center"/>
    </xf>
    <xf numFmtId="3" fontId="60" fillId="14" borderId="48" xfId="0" applyNumberFormat="1" applyFont="1" applyFill="1" applyBorder="1" applyAlignment="1">
      <alignment horizontal="center"/>
    </xf>
    <xf numFmtId="10" fontId="60" fillId="14" borderId="50" xfId="0" applyNumberFormat="1" applyFont="1" applyFill="1" applyBorder="1" applyAlignment="1">
      <alignment horizontal="center"/>
    </xf>
    <xf numFmtId="0" fontId="61" fillId="0" borderId="0" xfId="0" applyFont="1" applyAlignment="1">
      <alignment vertical="top"/>
    </xf>
    <xf numFmtId="3" fontId="61" fillId="0" borderId="0" xfId="0" applyNumberFormat="1" applyFont="1" applyAlignment="1">
      <alignment horizontal="center"/>
    </xf>
    <xf numFmtId="0" fontId="38" fillId="14" borderId="98" xfId="0" applyFont="1" applyFill="1" applyBorder="1" applyAlignment="1">
      <alignment horizontal="center"/>
    </xf>
    <xf numFmtId="0" fontId="38" fillId="14" borderId="99" xfId="0" applyFont="1" applyFill="1" applyBorder="1" applyAlignment="1">
      <alignment horizontal="center"/>
    </xf>
    <xf numFmtId="0" fontId="38" fillId="14" borderId="99" xfId="0" applyFont="1" applyFill="1" applyBorder="1" applyAlignment="1">
      <alignment horizontal="center" vertical="center"/>
    </xf>
    <xf numFmtId="0" fontId="38" fillId="25" borderId="98" xfId="0" applyFont="1" applyFill="1" applyBorder="1" applyAlignment="1">
      <alignment horizontal="center"/>
    </xf>
    <xf numFmtId="0" fontId="38" fillId="25" borderId="99" xfId="0" applyFont="1" applyFill="1" applyBorder="1" applyAlignment="1">
      <alignment horizontal="center"/>
    </xf>
    <xf numFmtId="3" fontId="1" fillId="26" borderId="104" xfId="0" applyNumberFormat="1" applyFont="1" applyFill="1" applyBorder="1" applyAlignment="1">
      <alignment horizontal="center"/>
    </xf>
    <xf numFmtId="3" fontId="1" fillId="0" borderId="89" xfId="0" applyNumberFormat="1" applyFont="1" applyBorder="1" applyAlignment="1">
      <alignment horizontal="center"/>
    </xf>
    <xf numFmtId="3" fontId="1" fillId="0" borderId="105" xfId="0" applyNumberFormat="1" applyFont="1" applyBorder="1" applyAlignment="1">
      <alignment horizontal="center"/>
    </xf>
    <xf numFmtId="3" fontId="1" fillId="26" borderId="106" xfId="0" applyNumberFormat="1" applyFont="1" applyFill="1" applyBorder="1" applyAlignment="1">
      <alignment horizontal="center"/>
    </xf>
    <xf numFmtId="3" fontId="1" fillId="0" borderId="27" xfId="0" applyNumberFormat="1" applyFont="1" applyBorder="1" applyAlignment="1">
      <alignment horizontal="center"/>
    </xf>
    <xf numFmtId="3" fontId="61" fillId="28" borderId="107" xfId="0" applyNumberFormat="1" applyFont="1" applyFill="1" applyBorder="1" applyAlignment="1">
      <alignment horizontal="center"/>
    </xf>
    <xf numFmtId="3" fontId="61" fillId="27" borderId="107" xfId="0" applyNumberFormat="1" applyFont="1" applyFill="1" applyBorder="1" applyAlignment="1">
      <alignment horizontal="center"/>
    </xf>
    <xf numFmtId="3" fontId="63" fillId="27" borderId="106" xfId="0" applyNumberFormat="1" applyFont="1" applyFill="1" applyBorder="1" applyAlignment="1">
      <alignment horizontal="center"/>
    </xf>
    <xf numFmtId="0" fontId="1" fillId="26" borderId="89" xfId="0" applyFont="1" applyFill="1" applyBorder="1" applyAlignment="1">
      <alignment horizontal="center"/>
    </xf>
    <xf numFmtId="3" fontId="1" fillId="26" borderId="95" xfId="0" applyNumberFormat="1" applyFont="1" applyFill="1" applyBorder="1" applyAlignment="1">
      <alignment horizontal="center"/>
    </xf>
    <xf numFmtId="0" fontId="1" fillId="26" borderId="95" xfId="0" applyFont="1" applyFill="1" applyBorder="1" applyAlignment="1">
      <alignment horizontal="center"/>
    </xf>
    <xf numFmtId="3" fontId="1" fillId="0" borderId="95" xfId="0" applyNumberFormat="1" applyFont="1" applyBorder="1" applyAlignment="1">
      <alignment horizontal="center"/>
    </xf>
    <xf numFmtId="0" fontId="1" fillId="0" borderId="54" xfId="0" applyFont="1" applyBorder="1"/>
    <xf numFmtId="3" fontId="1" fillId="30" borderId="44" xfId="0" applyNumberFormat="1" applyFont="1" applyFill="1" applyBorder="1" applyAlignment="1">
      <alignment horizontal="center"/>
    </xf>
    <xf numFmtId="3" fontId="1" fillId="30" borderId="46" xfId="0" applyNumberFormat="1" applyFont="1" applyFill="1" applyBorder="1" applyAlignment="1">
      <alignment horizontal="center"/>
    </xf>
    <xf numFmtId="0" fontId="1" fillId="30" borderId="46" xfId="0" applyFont="1" applyFill="1" applyBorder="1" applyAlignment="1">
      <alignment horizontal="center"/>
    </xf>
    <xf numFmtId="10" fontId="1" fillId="0" borderId="108" xfId="0" applyNumberFormat="1" applyFont="1" applyBorder="1" applyAlignment="1">
      <alignment horizontal="center"/>
    </xf>
    <xf numFmtId="3" fontId="1" fillId="30" borderId="65" xfId="0" applyNumberFormat="1" applyFont="1" applyFill="1" applyBorder="1" applyAlignment="1">
      <alignment horizontal="center"/>
    </xf>
    <xf numFmtId="3" fontId="1" fillId="30" borderId="67" xfId="0" applyNumberFormat="1" applyFont="1" applyFill="1" applyBorder="1" applyAlignment="1">
      <alignment horizontal="center"/>
    </xf>
    <xf numFmtId="0" fontId="1" fillId="30" borderId="67" xfId="0" applyFont="1" applyFill="1" applyBorder="1" applyAlignment="1">
      <alignment horizontal="center"/>
    </xf>
    <xf numFmtId="10" fontId="1" fillId="0" borderId="28" xfId="0" applyNumberFormat="1" applyFont="1" applyBorder="1" applyAlignment="1">
      <alignment horizontal="center"/>
    </xf>
    <xf numFmtId="3" fontId="61" fillId="30" borderId="65" xfId="0" applyNumberFormat="1" applyFont="1" applyFill="1" applyBorder="1" applyAlignment="1">
      <alignment horizontal="center"/>
    </xf>
    <xf numFmtId="3" fontId="61" fillId="30" borderId="67" xfId="0" applyNumberFormat="1" applyFont="1" applyFill="1" applyBorder="1" applyAlignment="1">
      <alignment horizontal="center"/>
    </xf>
    <xf numFmtId="3" fontId="61" fillId="27" borderId="98" xfId="0" applyNumberFormat="1" applyFont="1" applyFill="1" applyBorder="1" applyAlignment="1">
      <alignment horizontal="center"/>
    </xf>
    <xf numFmtId="3" fontId="61" fillId="27" borderId="99" xfId="0" applyNumberFormat="1" applyFont="1" applyFill="1" applyBorder="1" applyAlignment="1">
      <alignment horizontal="center"/>
    </xf>
    <xf numFmtId="10" fontId="63" fillId="27" borderId="99" xfId="0" applyNumberFormat="1" applyFont="1" applyFill="1" applyBorder="1" applyAlignment="1">
      <alignment horizontal="center"/>
    </xf>
    <xf numFmtId="3" fontId="61" fillId="27" borderId="109" xfId="0" applyNumberFormat="1" applyFont="1" applyFill="1" applyBorder="1" applyAlignment="1">
      <alignment horizontal="center"/>
    </xf>
    <xf numFmtId="3" fontId="61" fillId="28" borderId="98" xfId="0" applyNumberFormat="1" applyFont="1" applyFill="1" applyBorder="1" applyAlignment="1">
      <alignment horizontal="center"/>
    </xf>
    <xf numFmtId="3" fontId="61" fillId="28" borderId="99" xfId="0" applyNumberFormat="1" applyFont="1" applyFill="1" applyBorder="1" applyAlignment="1">
      <alignment horizontal="center"/>
    </xf>
    <xf numFmtId="3" fontId="61" fillId="28" borderId="109" xfId="0" applyNumberFormat="1" applyFont="1" applyFill="1" applyBorder="1" applyAlignment="1">
      <alignment horizontal="center"/>
    </xf>
    <xf numFmtId="3" fontId="61" fillId="27" borderId="83" xfId="0" applyNumberFormat="1" applyFont="1" applyFill="1" applyBorder="1" applyAlignment="1">
      <alignment horizontal="center"/>
    </xf>
    <xf numFmtId="3" fontId="1" fillId="0" borderId="6" xfId="0" applyNumberFormat="1" applyFont="1" applyBorder="1" applyAlignment="1">
      <alignment horizontal="center"/>
    </xf>
    <xf numFmtId="3" fontId="1" fillId="0" borderId="108" xfId="0" applyNumberFormat="1" applyFont="1" applyBorder="1" applyAlignment="1">
      <alignment horizontal="center"/>
    </xf>
    <xf numFmtId="3" fontId="1" fillId="0" borderId="28" xfId="0" applyNumberFormat="1" applyFont="1" applyBorder="1" applyAlignment="1">
      <alignment horizontal="center"/>
    </xf>
    <xf numFmtId="0" fontId="1" fillId="0" borderId="110" xfId="0" applyFont="1" applyBorder="1"/>
    <xf numFmtId="10" fontId="63" fillId="27" borderId="111" xfId="0" applyNumberFormat="1" applyFont="1" applyFill="1" applyBorder="1" applyAlignment="1">
      <alignment horizontal="center"/>
    </xf>
    <xf numFmtId="3" fontId="61" fillId="27" borderId="111" xfId="0" applyNumberFormat="1" applyFont="1" applyFill="1" applyBorder="1" applyAlignment="1">
      <alignment horizontal="center"/>
    </xf>
    <xf numFmtId="10" fontId="61" fillId="28" borderId="83" xfId="0" applyNumberFormat="1" applyFont="1" applyFill="1" applyBorder="1" applyAlignment="1">
      <alignment horizontal="center"/>
    </xf>
    <xf numFmtId="3" fontId="60" fillId="14" borderId="88" xfId="0" applyNumberFormat="1" applyFont="1" applyFill="1" applyBorder="1" applyAlignment="1">
      <alignment horizontal="center"/>
    </xf>
    <xf numFmtId="10" fontId="38" fillId="14" borderId="89" xfId="0" applyNumberFormat="1" applyFont="1" applyFill="1" applyBorder="1" applyAlignment="1">
      <alignment horizontal="center"/>
    </xf>
    <xf numFmtId="3" fontId="60" fillId="14" borderId="78" xfId="0" applyNumberFormat="1" applyFont="1" applyFill="1" applyBorder="1" applyAlignment="1">
      <alignment horizontal="center"/>
    </xf>
    <xf numFmtId="10" fontId="60" fillId="14" borderId="71" xfId="0" applyNumberFormat="1" applyFont="1" applyFill="1" applyBorder="1" applyAlignment="1">
      <alignment horizontal="center"/>
    </xf>
    <xf numFmtId="3" fontId="60" fillId="14" borderId="112" xfId="0" applyNumberFormat="1" applyFont="1" applyFill="1" applyBorder="1" applyAlignment="1">
      <alignment horizontal="center"/>
    </xf>
    <xf numFmtId="9" fontId="1" fillId="0" borderId="0" xfId="0" applyNumberFormat="1" applyFont="1" applyAlignment="1">
      <alignment horizontal="center"/>
    </xf>
    <xf numFmtId="0" fontId="38" fillId="14" borderId="48" xfId="0" applyFont="1" applyFill="1" applyBorder="1" applyAlignment="1">
      <alignment horizontal="center"/>
    </xf>
    <xf numFmtId="0" fontId="38" fillId="14" borderId="49" xfId="0" applyFont="1" applyFill="1" applyBorder="1" applyAlignment="1">
      <alignment horizontal="center"/>
    </xf>
    <xf numFmtId="0" fontId="38" fillId="14" borderId="50" xfId="0" applyFont="1" applyFill="1" applyBorder="1" applyAlignment="1">
      <alignment horizontal="center" vertical="center"/>
    </xf>
    <xf numFmtId="0" fontId="38" fillId="25" borderId="48" xfId="0" applyFont="1" applyFill="1" applyBorder="1" applyAlignment="1">
      <alignment horizontal="center"/>
    </xf>
    <xf numFmtId="0" fontId="38" fillId="25" borderId="49" xfId="0" applyFont="1" applyFill="1" applyBorder="1" applyAlignment="1">
      <alignment horizontal="center"/>
    </xf>
    <xf numFmtId="0" fontId="38" fillId="25" borderId="50" xfId="0" applyFont="1" applyFill="1" applyBorder="1" applyAlignment="1">
      <alignment horizontal="center" vertical="center"/>
    </xf>
    <xf numFmtId="0" fontId="1" fillId="0" borderId="80" xfId="0" applyFont="1" applyBorder="1"/>
    <xf numFmtId="10" fontId="1" fillId="26" borderId="86" xfId="0" applyNumberFormat="1" applyFont="1" applyFill="1" applyBorder="1" applyAlignment="1">
      <alignment horizontal="center"/>
    </xf>
    <xf numFmtId="10" fontId="1" fillId="26" borderId="43" xfId="0" applyNumberFormat="1" applyFont="1" applyFill="1" applyBorder="1" applyAlignment="1">
      <alignment horizontal="center"/>
    </xf>
    <xf numFmtId="10" fontId="1" fillId="0" borderId="90" xfId="0" applyNumberFormat="1" applyFont="1" applyBorder="1" applyAlignment="1">
      <alignment horizontal="center"/>
    </xf>
    <xf numFmtId="10" fontId="1" fillId="0" borderId="113" xfId="0" applyNumberFormat="1" applyFont="1" applyBorder="1" applyAlignment="1">
      <alignment horizontal="center"/>
    </xf>
    <xf numFmtId="10" fontId="1" fillId="0" borderId="101" xfId="0" applyNumberFormat="1" applyFont="1" applyBorder="1" applyAlignment="1">
      <alignment horizontal="center"/>
    </xf>
    <xf numFmtId="0" fontId="1" fillId="0" borderId="115" xfId="0" applyFont="1" applyBorder="1"/>
    <xf numFmtId="10" fontId="1" fillId="26" borderId="94" xfId="0" applyNumberFormat="1" applyFont="1" applyFill="1" applyBorder="1" applyAlignment="1">
      <alignment horizontal="center"/>
    </xf>
    <xf numFmtId="10" fontId="1" fillId="26" borderId="28" xfId="0" applyNumberFormat="1" applyFont="1" applyFill="1" applyBorder="1" applyAlignment="1">
      <alignment horizontal="center"/>
    </xf>
    <xf numFmtId="10" fontId="1" fillId="0" borderId="94" xfId="0" applyNumberFormat="1" applyFont="1" applyBorder="1" applyAlignment="1">
      <alignment horizontal="center"/>
    </xf>
    <xf numFmtId="10" fontId="1" fillId="0" borderId="116" xfId="0" applyNumberFormat="1" applyFont="1" applyBorder="1" applyAlignment="1">
      <alignment horizontal="center"/>
    </xf>
    <xf numFmtId="0" fontId="1" fillId="0" borderId="117" xfId="0" applyFont="1" applyBorder="1"/>
    <xf numFmtId="10" fontId="1" fillId="26" borderId="98" xfId="0" applyNumberFormat="1" applyFont="1" applyFill="1" applyBorder="1" applyAlignment="1">
      <alignment horizontal="center"/>
    </xf>
    <xf numFmtId="10" fontId="1" fillId="26" borderId="118" xfId="0" applyNumberFormat="1" applyFont="1" applyFill="1" applyBorder="1" applyAlignment="1">
      <alignment horizontal="center"/>
    </xf>
    <xf numFmtId="10" fontId="1" fillId="26" borderId="99" xfId="0" applyNumberFormat="1" applyFont="1" applyFill="1" applyBorder="1" applyAlignment="1">
      <alignment horizontal="center"/>
    </xf>
    <xf numFmtId="10" fontId="1" fillId="0" borderId="119" xfId="0" applyNumberFormat="1" applyFont="1" applyBorder="1" applyAlignment="1">
      <alignment horizontal="center"/>
    </xf>
    <xf numFmtId="10" fontId="1" fillId="0" borderId="120" xfId="0" applyNumberFormat="1" applyFont="1" applyBorder="1" applyAlignment="1">
      <alignment horizontal="center"/>
    </xf>
    <xf numFmtId="10" fontId="1" fillId="0" borderId="121" xfId="0" applyNumberFormat="1" applyFont="1" applyBorder="1" applyAlignment="1">
      <alignment horizontal="center"/>
    </xf>
    <xf numFmtId="0" fontId="63" fillId="28" borderId="7" xfId="0" applyFont="1" applyFill="1" applyBorder="1" applyAlignment="1">
      <alignment vertical="center" wrapText="1"/>
    </xf>
    <xf numFmtId="10" fontId="63" fillId="28" borderId="48" xfId="0" applyNumberFormat="1" applyFont="1" applyFill="1" applyBorder="1" applyAlignment="1">
      <alignment horizontal="center"/>
    </xf>
    <xf numFmtId="10" fontId="63" fillId="28" borderId="49" xfId="0" applyNumberFormat="1" applyFont="1" applyFill="1" applyBorder="1" applyAlignment="1">
      <alignment horizontal="center"/>
    </xf>
    <xf numFmtId="10" fontId="63" fillId="28" borderId="50" xfId="0" applyNumberFormat="1" applyFont="1" applyFill="1" applyBorder="1" applyAlignment="1">
      <alignment horizontal="center"/>
    </xf>
    <xf numFmtId="0" fontId="1" fillId="0" borderId="122" xfId="0" applyFont="1" applyBorder="1"/>
    <xf numFmtId="10" fontId="1" fillId="4" borderId="82" xfId="0" applyNumberFormat="1" applyFont="1" applyFill="1" applyBorder="1" applyAlignment="1">
      <alignment horizontal="center"/>
    </xf>
    <xf numFmtId="10" fontId="1" fillId="0" borderId="111" xfId="0" applyNumberFormat="1" applyFont="1" applyBorder="1" applyAlignment="1">
      <alignment horizontal="center"/>
    </xf>
    <xf numFmtId="10" fontId="1" fillId="0" borderId="83" xfId="0" applyNumberFormat="1" applyFont="1" applyBorder="1" applyAlignment="1">
      <alignment horizontal="center"/>
    </xf>
    <xf numFmtId="10" fontId="63" fillId="17" borderId="48" xfId="0" applyNumberFormat="1" applyFont="1" applyFill="1" applyBorder="1" applyAlignment="1">
      <alignment horizontal="center"/>
    </xf>
    <xf numFmtId="10" fontId="63" fillId="17" borderId="49" xfId="0" applyNumberFormat="1" applyFont="1" applyFill="1" applyBorder="1" applyAlignment="1">
      <alignment horizontal="center"/>
    </xf>
    <xf numFmtId="10" fontId="63" fillId="20" borderId="50" xfId="0" applyNumberFormat="1" applyFont="1" applyFill="1" applyBorder="1" applyAlignment="1">
      <alignment horizontal="center"/>
    </xf>
    <xf numFmtId="10" fontId="63" fillId="0" borderId="48" xfId="0" applyNumberFormat="1" applyFont="1" applyBorder="1" applyAlignment="1">
      <alignment horizontal="center"/>
    </xf>
    <xf numFmtId="10" fontId="63" fillId="0" borderId="49" xfId="0" applyNumberFormat="1" applyFont="1" applyBorder="1" applyAlignment="1">
      <alignment horizontal="center"/>
    </xf>
    <xf numFmtId="10" fontId="63" fillId="20" borderId="49" xfId="0" applyNumberFormat="1" applyFont="1" applyFill="1" applyBorder="1" applyAlignment="1">
      <alignment horizontal="center"/>
    </xf>
    <xf numFmtId="10" fontId="63" fillId="7" borderId="50" xfId="0" applyNumberFormat="1" applyFont="1" applyFill="1" applyBorder="1" applyAlignment="1">
      <alignment horizontal="center"/>
    </xf>
    <xf numFmtId="0" fontId="38" fillId="14" borderId="60" xfId="0" applyFont="1" applyFill="1" applyBorder="1" applyAlignment="1">
      <alignment horizontal="center"/>
    </xf>
    <xf numFmtId="0" fontId="38" fillId="14" borderId="61" xfId="0" applyFont="1" applyFill="1" applyBorder="1" applyAlignment="1">
      <alignment horizontal="center"/>
    </xf>
    <xf numFmtId="0" fontId="38" fillId="14" borderId="62" xfId="0" applyFont="1" applyFill="1" applyBorder="1" applyAlignment="1">
      <alignment horizontal="center" vertical="center"/>
    </xf>
    <xf numFmtId="0" fontId="1" fillId="0" borderId="96" xfId="0" applyFont="1" applyBorder="1"/>
    <xf numFmtId="10" fontId="1" fillId="0" borderId="123" xfId="0" applyNumberFormat="1" applyFont="1" applyBorder="1" applyAlignment="1">
      <alignment horizontal="center"/>
    </xf>
    <xf numFmtId="10" fontId="63" fillId="28" borderId="7" xfId="0" applyNumberFormat="1" applyFont="1" applyFill="1" applyBorder="1" applyAlignment="1">
      <alignment horizontal="center"/>
    </xf>
    <xf numFmtId="10" fontId="63" fillId="28" borderId="9" xfId="0" applyNumberFormat="1" applyFont="1" applyFill="1" applyBorder="1" applyAlignment="1">
      <alignment horizontal="center"/>
    </xf>
    <xf numFmtId="10" fontId="1" fillId="30" borderId="124" xfId="0" applyNumberFormat="1" applyFont="1" applyFill="1" applyBorder="1" applyAlignment="1">
      <alignment horizontal="center"/>
    </xf>
    <xf numFmtId="10" fontId="1" fillId="30" borderId="24" xfId="0" applyNumberFormat="1" applyFont="1" applyFill="1" applyBorder="1" applyAlignment="1">
      <alignment horizontal="center"/>
    </xf>
    <xf numFmtId="10" fontId="1" fillId="30" borderId="125" xfId="0" applyNumberFormat="1" applyFont="1" applyFill="1" applyBorder="1" applyAlignment="1">
      <alignment horizontal="center"/>
    </xf>
    <xf numFmtId="10" fontId="63" fillId="28" borderId="78" xfId="0" applyNumberFormat="1" applyFont="1" applyFill="1" applyBorder="1" applyAlignment="1">
      <alignment horizontal="center"/>
    </xf>
    <xf numFmtId="10" fontId="63" fillId="28" borderId="126" xfId="0" applyNumberFormat="1" applyFont="1" applyFill="1" applyBorder="1" applyAlignment="1">
      <alignment horizontal="center"/>
    </xf>
    <xf numFmtId="10" fontId="63" fillId="28" borderId="71" xfId="0" applyNumberFormat="1" applyFont="1" applyFill="1" applyBorder="1" applyAlignment="1">
      <alignment horizontal="center"/>
    </xf>
    <xf numFmtId="10" fontId="1" fillId="0" borderId="82" xfId="0" applyNumberFormat="1" applyFont="1" applyBorder="1" applyAlignment="1">
      <alignment horizontal="center"/>
    </xf>
    <xf numFmtId="10" fontId="1" fillId="0" borderId="2" xfId="0" applyNumberFormat="1" applyFont="1" applyBorder="1" applyAlignment="1">
      <alignment horizontal="center"/>
    </xf>
    <xf numFmtId="10" fontId="1" fillId="0" borderId="88" xfId="0" applyNumberFormat="1" applyFont="1" applyBorder="1" applyAlignment="1">
      <alignment horizontal="center"/>
    </xf>
    <xf numFmtId="10" fontId="1" fillId="28" borderId="48" xfId="0" applyNumberFormat="1" applyFont="1" applyFill="1" applyBorder="1" applyAlignment="1">
      <alignment horizontal="center"/>
    </xf>
    <xf numFmtId="10" fontId="1" fillId="28" borderId="49" xfId="0" applyNumberFormat="1" applyFont="1" applyFill="1" applyBorder="1" applyAlignment="1">
      <alignment horizontal="center"/>
    </xf>
    <xf numFmtId="10" fontId="1" fillId="28" borderId="50" xfId="0" applyNumberFormat="1" applyFont="1" applyFill="1" applyBorder="1" applyAlignment="1">
      <alignment horizontal="center"/>
    </xf>
    <xf numFmtId="10" fontId="63" fillId="0" borderId="55" xfId="0" applyNumberFormat="1" applyFont="1" applyBorder="1" applyAlignment="1">
      <alignment horizontal="center"/>
    </xf>
    <xf numFmtId="10" fontId="1" fillId="17" borderId="66" xfId="0" applyNumberFormat="1" applyFont="1" applyFill="1" applyBorder="1" applyAlignment="1">
      <alignment horizontal="center"/>
    </xf>
    <xf numFmtId="10" fontId="1" fillId="17" borderId="67" xfId="0" applyNumberFormat="1" applyFont="1" applyFill="1" applyBorder="1" applyAlignment="1">
      <alignment horizontal="center"/>
    </xf>
    <xf numFmtId="10" fontId="1" fillId="4" borderId="66" xfId="0" applyNumberFormat="1" applyFont="1" applyFill="1" applyBorder="1" applyAlignment="1">
      <alignment horizontal="center"/>
    </xf>
    <xf numFmtId="10" fontId="1" fillId="4" borderId="125" xfId="0" applyNumberFormat="1" applyFont="1" applyFill="1" applyBorder="1" applyAlignment="1">
      <alignment horizontal="center"/>
    </xf>
    <xf numFmtId="10" fontId="63" fillId="17" borderId="65" xfId="0" applyNumberFormat="1" applyFont="1" applyFill="1" applyBorder="1" applyAlignment="1">
      <alignment horizontal="center"/>
    </xf>
    <xf numFmtId="10" fontId="63" fillId="28" borderId="49" xfId="0" applyNumberFormat="1" applyFont="1" applyFill="1" applyBorder="1" applyAlignment="1">
      <alignment horizontal="center" vertical="center"/>
    </xf>
    <xf numFmtId="10" fontId="63" fillId="28" borderId="50" xfId="0" applyNumberFormat="1" applyFont="1" applyFill="1" applyBorder="1" applyAlignment="1">
      <alignment horizontal="center" vertical="center"/>
    </xf>
    <xf numFmtId="10" fontId="1" fillId="0" borderId="91" xfId="0" applyNumberFormat="1" applyFont="1" applyBorder="1"/>
    <xf numFmtId="10" fontId="1" fillId="30" borderId="127" xfId="0" applyNumberFormat="1" applyFont="1" applyFill="1" applyBorder="1" applyAlignment="1">
      <alignment horizontal="center"/>
    </xf>
    <xf numFmtId="10" fontId="1" fillId="30" borderId="128" xfId="0" applyNumberFormat="1" applyFont="1" applyFill="1" applyBorder="1" applyAlignment="1">
      <alignment horizontal="center"/>
    </xf>
    <xf numFmtId="10" fontId="1" fillId="30" borderId="72" xfId="0" applyNumberFormat="1" applyFont="1" applyFill="1" applyBorder="1" applyAlignment="1">
      <alignment horizontal="center"/>
    </xf>
    <xf numFmtId="10" fontId="63" fillId="7" borderId="49" xfId="0" applyNumberFormat="1" applyFont="1" applyFill="1" applyBorder="1" applyAlignment="1">
      <alignment horizontal="center"/>
    </xf>
    <xf numFmtId="0" fontId="75" fillId="0" borderId="0" xfId="0" applyFont="1" applyAlignment="1">
      <alignment vertical="top"/>
    </xf>
    <xf numFmtId="0" fontId="1" fillId="0" borderId="92" xfId="0" applyFont="1" applyBorder="1" applyAlignment="1">
      <alignment horizontal="center" vertical="center"/>
    </xf>
    <xf numFmtId="0" fontId="1" fillId="0" borderId="0" xfId="0" applyFont="1" applyAlignment="1">
      <alignment horizontal="center" vertical="center"/>
    </xf>
    <xf numFmtId="0" fontId="76" fillId="0" borderId="114" xfId="0" applyFont="1" applyBorder="1" applyAlignment="1">
      <alignment horizontal="center" vertical="center"/>
    </xf>
    <xf numFmtId="0" fontId="1" fillId="0" borderId="84" xfId="0" applyFont="1" applyBorder="1" applyAlignment="1">
      <alignment vertical="center" wrapText="1"/>
    </xf>
    <xf numFmtId="167" fontId="77" fillId="0" borderId="84" xfId="0" applyNumberFormat="1" applyFont="1" applyBorder="1" applyAlignment="1">
      <alignment horizontal="center" vertical="center"/>
    </xf>
    <xf numFmtId="167" fontId="77" fillId="0" borderId="74" xfId="0" applyNumberFormat="1" applyFont="1" applyBorder="1" applyAlignment="1">
      <alignment horizontal="center" vertical="center"/>
    </xf>
    <xf numFmtId="167" fontId="76" fillId="6" borderId="72" xfId="0" applyNumberFormat="1" applyFont="1" applyFill="1" applyBorder="1" applyAlignment="1">
      <alignment horizontal="center" vertical="center"/>
    </xf>
    <xf numFmtId="0" fontId="1" fillId="0" borderId="92" xfId="0" applyFont="1" applyBorder="1" applyAlignment="1">
      <alignment vertical="center" wrapText="1"/>
    </xf>
    <xf numFmtId="167" fontId="1" fillId="0" borderId="92" xfId="0" applyNumberFormat="1" applyFont="1" applyBorder="1" applyAlignment="1">
      <alignment horizontal="center" vertical="center"/>
    </xf>
    <xf numFmtId="167" fontId="1" fillId="0" borderId="0" xfId="0" applyNumberFormat="1" applyFont="1" applyAlignment="1">
      <alignment horizontal="center" vertical="center"/>
    </xf>
    <xf numFmtId="167" fontId="76" fillId="6" borderId="125" xfId="0" applyNumberFormat="1" applyFont="1" applyFill="1" applyBorder="1" applyAlignment="1">
      <alignment horizontal="center" vertical="center"/>
    </xf>
    <xf numFmtId="167" fontId="77" fillId="0" borderId="40" xfId="0" applyNumberFormat="1" applyFont="1" applyBorder="1" applyAlignment="1">
      <alignment horizontal="center" vertical="center"/>
    </xf>
    <xf numFmtId="167" fontId="77" fillId="0" borderId="36" xfId="0" applyNumberFormat="1" applyFont="1" applyBorder="1" applyAlignment="1">
      <alignment horizontal="center" vertical="center"/>
    </xf>
    <xf numFmtId="167" fontId="76" fillId="6" borderId="71" xfId="0" applyNumberFormat="1" applyFont="1" applyFill="1" applyBorder="1" applyAlignment="1">
      <alignment horizontal="center" vertical="center"/>
    </xf>
    <xf numFmtId="0" fontId="63" fillId="0" borderId="54" xfId="0" applyFont="1" applyBorder="1"/>
    <xf numFmtId="167" fontId="76" fillId="0" borderId="114" xfId="0" applyNumberFormat="1" applyFont="1" applyBorder="1" applyAlignment="1">
      <alignment horizontal="center" vertical="center"/>
    </xf>
    <xf numFmtId="0" fontId="63" fillId="0" borderId="63" xfId="0" applyFont="1" applyBorder="1" applyAlignment="1">
      <alignment horizontal="center" vertical="center" wrapText="1"/>
    </xf>
    <xf numFmtId="167" fontId="77" fillId="0" borderId="92" xfId="0" applyNumberFormat="1" applyFont="1" applyBorder="1" applyAlignment="1">
      <alignment horizontal="center" vertical="center"/>
    </xf>
    <xf numFmtId="167" fontId="77" fillId="0" borderId="0" xfId="0" applyNumberFormat="1" applyFont="1" applyAlignment="1">
      <alignment horizontal="center" vertical="center"/>
    </xf>
    <xf numFmtId="0" fontId="1" fillId="0" borderId="92" xfId="0" applyFont="1" applyBorder="1"/>
    <xf numFmtId="167" fontId="76" fillId="0" borderId="41" xfId="0" applyNumberFormat="1" applyFont="1" applyBorder="1" applyAlignment="1">
      <alignment horizontal="center" vertical="center"/>
    </xf>
    <xf numFmtId="0" fontId="1" fillId="0" borderId="3" xfId="0" applyFont="1" applyBorder="1"/>
    <xf numFmtId="167" fontId="1" fillId="0" borderId="0" xfId="0" applyNumberFormat="1" applyFont="1"/>
    <xf numFmtId="167" fontId="76" fillId="0" borderId="0" xfId="0" applyNumberFormat="1" applyFont="1"/>
    <xf numFmtId="0" fontId="1" fillId="0" borderId="54" xfId="0" applyFont="1" applyBorder="1" applyAlignment="1">
      <alignment vertical="center"/>
    </xf>
    <xf numFmtId="167" fontId="76" fillId="20" borderId="125" xfId="0" applyNumberFormat="1" applyFont="1" applyFill="1" applyBorder="1" applyAlignment="1">
      <alignment horizontal="center" vertical="center"/>
    </xf>
    <xf numFmtId="167" fontId="76" fillId="7" borderId="125" xfId="0" applyNumberFormat="1" applyFont="1" applyFill="1" applyBorder="1" applyAlignment="1">
      <alignment horizontal="center" vertical="center"/>
    </xf>
    <xf numFmtId="0" fontId="78" fillId="0" borderId="0" xfId="0" applyFont="1"/>
    <xf numFmtId="0" fontId="79" fillId="0" borderId="0" xfId="0" applyFont="1"/>
    <xf numFmtId="0" fontId="2" fillId="0" borderId="41" xfId="0" applyFont="1" applyBorder="1" applyAlignment="1">
      <alignment vertical="center"/>
    </xf>
    <xf numFmtId="0" fontId="82" fillId="30" borderId="9" xfId="0" applyFont="1" applyFill="1" applyBorder="1" applyAlignment="1">
      <alignment horizontal="center" vertical="center"/>
    </xf>
    <xf numFmtId="0" fontId="80" fillId="31" borderId="129" xfId="0" applyFont="1" applyFill="1" applyBorder="1" applyAlignment="1">
      <alignment horizontal="center"/>
    </xf>
    <xf numFmtId="0" fontId="80" fillId="31" borderId="75" xfId="0" applyFont="1" applyFill="1" applyBorder="1" applyAlignment="1">
      <alignment horizontal="center"/>
    </xf>
    <xf numFmtId="0" fontId="80" fillId="31" borderId="124" xfId="0" applyFont="1" applyFill="1" applyBorder="1" applyAlignment="1">
      <alignment horizontal="center"/>
    </xf>
    <xf numFmtId="0" fontId="80" fillId="31" borderId="125" xfId="0" applyFont="1" applyFill="1" applyBorder="1" applyAlignment="1">
      <alignment horizontal="center"/>
    </xf>
    <xf numFmtId="0" fontId="2" fillId="0" borderId="93" xfId="0" applyFont="1" applyBorder="1" applyAlignment="1">
      <alignment horizontal="center" vertical="center"/>
    </xf>
    <xf numFmtId="0" fontId="2" fillId="0" borderId="116" xfId="0" applyFont="1" applyBorder="1" applyAlignment="1">
      <alignment horizontal="center" vertical="center"/>
    </xf>
    <xf numFmtId="0" fontId="2" fillId="0" borderId="88" xfId="0" applyFont="1" applyBorder="1" applyAlignment="1">
      <alignment horizontal="center"/>
    </xf>
    <xf numFmtId="10" fontId="2" fillId="0" borderId="89" xfId="0" applyNumberFormat="1" applyFont="1" applyBorder="1" applyAlignment="1">
      <alignment horizontal="center" vertical="center"/>
    </xf>
    <xf numFmtId="0" fontId="2" fillId="0" borderId="94" xfId="0" applyFont="1" applyBorder="1" applyAlignment="1">
      <alignment horizontal="center"/>
    </xf>
    <xf numFmtId="0" fontId="2" fillId="0" borderId="95" xfId="0" applyFont="1" applyBorder="1" applyAlignment="1">
      <alignment horizontal="center" vertical="center"/>
    </xf>
    <xf numFmtId="10" fontId="2" fillId="0" borderId="95" xfId="0" applyNumberFormat="1" applyFont="1" applyBorder="1" applyAlignment="1">
      <alignment horizontal="center" vertical="center"/>
    </xf>
    <xf numFmtId="0" fontId="82" fillId="28" borderId="96" xfId="0" applyFont="1" applyFill="1" applyBorder="1" applyAlignment="1">
      <alignment horizontal="center" vertical="center"/>
    </xf>
    <xf numFmtId="0" fontId="82" fillId="28" borderId="130" xfId="0" applyFont="1" applyFill="1" applyBorder="1" applyAlignment="1">
      <alignment horizontal="center" vertical="center"/>
    </xf>
    <xf numFmtId="0" fontId="82" fillId="0" borderId="96" xfId="0" applyFont="1" applyBorder="1" applyAlignment="1">
      <alignment horizontal="center" vertical="center"/>
    </xf>
    <xf numFmtId="0" fontId="2" fillId="0" borderId="82" xfId="0" applyFont="1" applyBorder="1" applyAlignment="1">
      <alignment horizontal="center"/>
    </xf>
    <xf numFmtId="10" fontId="82" fillId="0" borderId="83" xfId="0" applyNumberFormat="1" applyFont="1" applyBorder="1" applyAlignment="1">
      <alignment horizontal="center" vertical="center"/>
    </xf>
    <xf numFmtId="0" fontId="2" fillId="0" borderId="85" xfId="0" applyFont="1" applyBorder="1" applyAlignment="1">
      <alignment horizontal="center" vertical="center"/>
    </xf>
    <xf numFmtId="9" fontId="2" fillId="0" borderId="95" xfId="0" applyNumberFormat="1" applyFont="1" applyBorder="1" applyAlignment="1">
      <alignment horizontal="center" vertical="center"/>
    </xf>
    <xf numFmtId="0" fontId="2" fillId="0" borderId="122" xfId="0" applyFont="1" applyBorder="1" applyAlignment="1">
      <alignment horizontal="center" vertical="center"/>
    </xf>
    <xf numFmtId="0" fontId="2" fillId="0" borderId="0" xfId="0" applyFont="1" applyAlignment="1">
      <alignment vertical="center"/>
    </xf>
    <xf numFmtId="0" fontId="80" fillId="31" borderId="134" xfId="0" applyFont="1" applyFill="1" applyBorder="1" applyAlignment="1">
      <alignment horizontal="center"/>
    </xf>
    <xf numFmtId="0" fontId="80" fillId="31" borderId="85" xfId="0" applyFont="1" applyFill="1" applyBorder="1" applyAlignment="1">
      <alignment horizontal="center"/>
    </xf>
    <xf numFmtId="0" fontId="81" fillId="31" borderId="134" xfId="0" applyFont="1" applyFill="1" applyBorder="1" applyAlignment="1">
      <alignment horizontal="center"/>
    </xf>
    <xf numFmtId="0" fontId="81" fillId="31" borderId="85" xfId="0" applyFont="1" applyFill="1" applyBorder="1" applyAlignment="1">
      <alignment horizontal="center"/>
    </xf>
    <xf numFmtId="10" fontId="2" fillId="0" borderId="88" xfId="0" applyNumberFormat="1" applyFont="1" applyBorder="1" applyAlignment="1">
      <alignment horizontal="center" vertical="center"/>
    </xf>
    <xf numFmtId="10" fontId="2" fillId="0" borderId="85" xfId="0" applyNumberFormat="1" applyFont="1" applyBorder="1" applyAlignment="1">
      <alignment horizontal="center" vertical="center"/>
    </xf>
    <xf numFmtId="10" fontId="2" fillId="0" borderId="94" xfId="0" applyNumberFormat="1" applyFont="1" applyBorder="1" applyAlignment="1">
      <alignment horizontal="center" vertical="center"/>
    </xf>
    <xf numFmtId="10" fontId="2" fillId="0" borderId="93" xfId="0" applyNumberFormat="1" applyFont="1" applyBorder="1" applyAlignment="1">
      <alignment horizontal="center" vertical="center"/>
    </xf>
    <xf numFmtId="0" fontId="82" fillId="30" borderId="96" xfId="0" applyFont="1" applyFill="1" applyBorder="1" applyAlignment="1">
      <alignment horizontal="center" vertical="center"/>
    </xf>
    <xf numFmtId="10" fontId="82" fillId="6" borderId="82" xfId="0" applyNumberFormat="1" applyFont="1" applyFill="1" applyBorder="1" applyAlignment="1">
      <alignment horizontal="center" vertical="center"/>
    </xf>
    <xf numFmtId="10" fontId="82" fillId="6" borderId="96" xfId="0" applyNumberFormat="1" applyFont="1" applyFill="1" applyBorder="1" applyAlignment="1">
      <alignment horizontal="center" vertical="center"/>
    </xf>
    <xf numFmtId="0" fontId="79" fillId="0" borderId="0" xfId="0" applyFont="1" applyAlignment="1">
      <alignment vertical="center"/>
    </xf>
    <xf numFmtId="0" fontId="82" fillId="30" borderId="47" xfId="0" applyFont="1" applyFill="1" applyBorder="1" applyAlignment="1">
      <alignment horizontal="center" vertical="center"/>
    </xf>
    <xf numFmtId="0" fontId="7" fillId="0" borderId="85" xfId="0" applyFont="1" applyBorder="1" applyAlignment="1">
      <alignment horizontal="center" vertical="center"/>
    </xf>
    <xf numFmtId="0" fontId="2" fillId="0" borderId="88" xfId="0" applyFont="1" applyBorder="1" applyAlignment="1">
      <alignment horizontal="center" vertical="center"/>
    </xf>
    <xf numFmtId="0" fontId="2" fillId="0" borderId="94" xfId="0" applyFont="1" applyBorder="1" applyAlignment="1">
      <alignment horizontal="center" vertical="center"/>
    </xf>
    <xf numFmtId="0" fontId="2" fillId="0" borderId="82" xfId="0" applyFont="1" applyBorder="1" applyAlignment="1">
      <alignment horizontal="center" vertical="center"/>
    </xf>
    <xf numFmtId="0" fontId="82" fillId="32" borderId="135" xfId="0" applyFont="1" applyFill="1" applyBorder="1" applyAlignment="1">
      <alignment horizontal="center" vertical="center"/>
    </xf>
    <xf numFmtId="0" fontId="84" fillId="0" borderId="0" xfId="0" applyFont="1"/>
    <xf numFmtId="10" fontId="2" fillId="6" borderId="89" xfId="0" applyNumberFormat="1" applyFont="1" applyFill="1" applyBorder="1" applyAlignment="1">
      <alignment horizontal="center" vertical="center"/>
    </xf>
    <xf numFmtId="10" fontId="2" fillId="6" borderId="95" xfId="0" applyNumberFormat="1" applyFont="1" applyFill="1" applyBorder="1" applyAlignment="1">
      <alignment horizontal="center" vertical="center"/>
    </xf>
    <xf numFmtId="0" fontId="82" fillId="30" borderId="96" xfId="0" applyFont="1" applyFill="1" applyBorder="1" applyAlignment="1">
      <alignment horizontal="center" vertical="center" wrapText="1"/>
    </xf>
    <xf numFmtId="0" fontId="80" fillId="31" borderId="134" xfId="0" applyFont="1" applyFill="1" applyBorder="1" applyAlignment="1">
      <alignment horizontal="center" vertical="center"/>
    </xf>
    <xf numFmtId="0" fontId="80" fillId="31" borderId="85" xfId="0" applyFont="1" applyFill="1" applyBorder="1" applyAlignment="1">
      <alignment horizontal="center" vertical="center"/>
    </xf>
    <xf numFmtId="0" fontId="81" fillId="31" borderId="134" xfId="0" applyFont="1" applyFill="1" applyBorder="1" applyAlignment="1">
      <alignment horizontal="center" vertical="center"/>
    </xf>
    <xf numFmtId="0" fontId="81" fillId="31" borderId="85" xfId="0" applyFont="1" applyFill="1" applyBorder="1" applyAlignment="1">
      <alignment horizontal="center" vertical="center"/>
    </xf>
    <xf numFmtId="9" fontId="2" fillId="0" borderId="0" xfId="0" applyNumberFormat="1" applyFont="1" applyAlignment="1">
      <alignment horizontal="center"/>
    </xf>
    <xf numFmtId="0" fontId="82" fillId="0" borderId="0" xfId="0" applyFont="1" applyAlignment="1">
      <alignment horizontal="center" vertical="center"/>
    </xf>
    <xf numFmtId="0" fontId="85" fillId="0" borderId="0" xfId="0" applyFont="1"/>
    <xf numFmtId="0" fontId="62" fillId="0" borderId="0" xfId="0" applyFont="1" applyAlignment="1">
      <alignment horizontal="left" vertical="center"/>
    </xf>
    <xf numFmtId="0" fontId="82" fillId="0" borderId="63" xfId="0" applyFont="1" applyBorder="1" applyAlignment="1">
      <alignment horizontal="center" vertical="center" wrapText="1"/>
    </xf>
    <xf numFmtId="0" fontId="82" fillId="0" borderId="79" xfId="0" applyFont="1" applyBorder="1" applyAlignment="1">
      <alignment horizontal="center" vertical="center" wrapText="1"/>
    </xf>
    <xf numFmtId="0" fontId="2" fillId="0" borderId="47" xfId="0" applyFont="1" applyBorder="1" applyAlignment="1">
      <alignment horizontal="left" vertical="center" wrapText="1"/>
    </xf>
    <xf numFmtId="0" fontId="2" fillId="0" borderId="47"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59" xfId="0" applyFont="1" applyBorder="1" applyAlignment="1">
      <alignment horizontal="left" vertical="center" wrapText="1"/>
    </xf>
    <xf numFmtId="0" fontId="82" fillId="15" borderId="73" xfId="0" applyFont="1" applyFill="1" applyBorder="1" applyAlignment="1">
      <alignment horizontal="left" vertical="center" wrapText="1"/>
    </xf>
    <xf numFmtId="0" fontId="82" fillId="15" borderId="71" xfId="0" applyFont="1" applyFill="1" applyBorder="1" applyAlignment="1">
      <alignment horizontal="center" vertical="center" wrapText="1"/>
    </xf>
    <xf numFmtId="0" fontId="82" fillId="22" borderId="73" xfId="0" applyFont="1" applyFill="1" applyBorder="1" applyAlignment="1">
      <alignment horizontal="left" vertical="center" wrapText="1"/>
    </xf>
    <xf numFmtId="0" fontId="2" fillId="0" borderId="47" xfId="0" applyFont="1" applyBorder="1" applyAlignment="1">
      <alignment horizontal="center" vertical="center"/>
    </xf>
    <xf numFmtId="0" fontId="38" fillId="31" borderId="138" xfId="0" applyFont="1" applyFill="1" applyBorder="1" applyAlignment="1">
      <alignment horizontal="center"/>
    </xf>
    <xf numFmtId="0" fontId="38" fillId="31" borderId="139" xfId="0" applyFont="1" applyFill="1" applyBorder="1" applyAlignment="1">
      <alignment horizontal="center"/>
    </xf>
    <xf numFmtId="0" fontId="38" fillId="31" borderId="140" xfId="0" applyFont="1" applyFill="1" applyBorder="1" applyAlignment="1">
      <alignment horizontal="center"/>
    </xf>
    <xf numFmtId="0" fontId="38" fillId="31" borderId="141" xfId="0" applyFont="1" applyFill="1" applyBorder="1" applyAlignment="1">
      <alignment horizontal="center"/>
    </xf>
    <xf numFmtId="0" fontId="1" fillId="0" borderId="28" xfId="0" applyFont="1" applyBorder="1" applyAlignment="1">
      <alignment horizontal="right"/>
    </xf>
    <xf numFmtId="0" fontId="63" fillId="0" borderId="28" xfId="0" applyFont="1" applyBorder="1" applyAlignment="1">
      <alignment horizontal="center" vertical="center"/>
    </xf>
    <xf numFmtId="10" fontId="63" fillId="33" borderId="28" xfId="0" applyNumberFormat="1" applyFont="1" applyFill="1" applyBorder="1" applyAlignment="1">
      <alignment horizontal="center" vertical="center"/>
    </xf>
    <xf numFmtId="10" fontId="63" fillId="6" borderId="28" xfId="0" applyNumberFormat="1" applyFont="1" applyFill="1" applyBorder="1" applyAlignment="1">
      <alignment horizontal="center" vertical="center"/>
    </xf>
    <xf numFmtId="0" fontId="65" fillId="0" borderId="0" xfId="0" applyFont="1" applyAlignment="1">
      <alignment horizontal="left" vertical="center"/>
    </xf>
    <xf numFmtId="0" fontId="63" fillId="0" borderId="35" xfId="0" applyFont="1" applyBorder="1" applyAlignment="1">
      <alignment horizontal="center" vertical="center" wrapText="1"/>
    </xf>
    <xf numFmtId="0" fontId="63" fillId="0" borderId="34" xfId="0" applyFont="1" applyBorder="1" applyAlignment="1">
      <alignment horizontal="center" vertical="center" wrapText="1"/>
    </xf>
    <xf numFmtId="0" fontId="63" fillId="0" borderId="47" xfId="0" applyFont="1" applyBorder="1" applyAlignment="1">
      <alignment horizontal="center" vertical="center" wrapText="1"/>
    </xf>
    <xf numFmtId="0" fontId="1" fillId="0" borderId="35" xfId="0" applyFont="1" applyBorder="1" applyAlignment="1">
      <alignment horizontal="left" vertical="center" wrapText="1"/>
    </xf>
    <xf numFmtId="0" fontId="1" fillId="0" borderId="47"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7" xfId="0" applyFont="1" applyBorder="1" applyAlignment="1">
      <alignment horizontal="center" vertical="center"/>
    </xf>
    <xf numFmtId="0" fontId="1" fillId="0" borderId="41" xfId="0" applyFont="1" applyBorder="1" applyAlignment="1">
      <alignment horizontal="left" vertical="center" wrapText="1"/>
    </xf>
    <xf numFmtId="0" fontId="63" fillId="6" borderId="71" xfId="0" applyFont="1" applyFill="1" applyBorder="1" applyAlignment="1">
      <alignment horizontal="center" vertical="center" wrapText="1"/>
    </xf>
    <xf numFmtId="0" fontId="63" fillId="6" borderId="126" xfId="0" applyFont="1" applyFill="1" applyBorder="1" applyAlignment="1">
      <alignment horizontal="center" vertical="center" wrapText="1"/>
    </xf>
    <xf numFmtId="4" fontId="63" fillId="6" borderId="47" xfId="0" applyNumberFormat="1" applyFont="1" applyFill="1" applyBorder="1" applyAlignment="1">
      <alignment horizontal="center" vertical="center"/>
    </xf>
    <xf numFmtId="0" fontId="63" fillId="22" borderId="71" xfId="0" applyFont="1" applyFill="1" applyBorder="1" applyAlignment="1">
      <alignment horizontal="left" vertical="center" wrapText="1"/>
    </xf>
    <xf numFmtId="0" fontId="63" fillId="0" borderId="47" xfId="0" applyFont="1" applyBorder="1" applyAlignment="1">
      <alignment horizontal="center" vertical="center"/>
    </xf>
    <xf numFmtId="0" fontId="63" fillId="0" borderId="33" xfId="0" applyFont="1" applyBorder="1" applyAlignment="1">
      <alignment horizontal="center" vertical="center"/>
    </xf>
    <xf numFmtId="0" fontId="87" fillId="0" borderId="0" xfId="0" applyFont="1"/>
    <xf numFmtId="0" fontId="63" fillId="0" borderId="36" xfId="0" applyFont="1" applyBorder="1" applyAlignment="1">
      <alignment horizontal="center"/>
    </xf>
    <xf numFmtId="0" fontId="63" fillId="0" borderId="0" xfId="0" applyFont="1" applyAlignment="1">
      <alignment horizontal="center"/>
    </xf>
    <xf numFmtId="0" fontId="64" fillId="30" borderId="45" xfId="0" applyFont="1" applyFill="1" applyBorder="1" applyAlignment="1">
      <alignment horizontal="center" vertical="center"/>
    </xf>
    <xf numFmtId="0" fontId="88" fillId="34" borderId="7" xfId="0" applyFont="1" applyFill="1" applyBorder="1" applyAlignment="1">
      <alignment horizontal="center" vertical="center" wrapText="1"/>
    </xf>
    <xf numFmtId="0" fontId="61" fillId="17" borderId="50" xfId="0" applyFont="1" applyFill="1" applyBorder="1" applyAlignment="1">
      <alignment horizontal="center" vertical="center" wrapText="1"/>
    </xf>
    <xf numFmtId="0" fontId="1" fillId="0" borderId="0" xfId="0" applyFont="1" applyAlignment="1">
      <alignment vertical="center"/>
    </xf>
    <xf numFmtId="0" fontId="89" fillId="0" borderId="0" xfId="0" applyFont="1"/>
    <xf numFmtId="0" fontId="88" fillId="34" borderId="48" xfId="0" applyFont="1" applyFill="1" applyBorder="1" applyAlignment="1">
      <alignment horizontal="center" vertical="center" wrapText="1"/>
    </xf>
    <xf numFmtId="0" fontId="88" fillId="34" borderId="8" xfId="0" applyFont="1" applyFill="1" applyBorder="1" applyAlignment="1">
      <alignment horizontal="center" vertical="center" wrapText="1"/>
    </xf>
    <xf numFmtId="0" fontId="88" fillId="34" borderId="50" xfId="0" applyFont="1" applyFill="1" applyBorder="1" applyAlignment="1">
      <alignment horizontal="center" vertical="center" wrapText="1"/>
    </xf>
    <xf numFmtId="0" fontId="2" fillId="0" borderId="142" xfId="0" applyFont="1" applyBorder="1" applyAlignment="1">
      <alignment horizontal="center"/>
    </xf>
    <xf numFmtId="0" fontId="2" fillId="0" borderId="143" xfId="0" applyFont="1" applyBorder="1" applyAlignment="1">
      <alignment horizontal="center"/>
    </xf>
    <xf numFmtId="0" fontId="2" fillId="0" borderId="144" xfId="0" applyFont="1" applyBorder="1" applyAlignment="1">
      <alignment horizontal="center"/>
    </xf>
    <xf numFmtId="0" fontId="88" fillId="34" borderId="0" xfId="0" applyFont="1" applyFill="1" applyAlignment="1">
      <alignment horizontal="center" vertical="center" wrapText="1"/>
    </xf>
    <xf numFmtId="0" fontId="88" fillId="34" borderId="88" xfId="0" applyFont="1" applyFill="1" applyBorder="1" applyAlignment="1">
      <alignment horizontal="center" vertical="center" wrapText="1"/>
    </xf>
    <xf numFmtId="0" fontId="88" fillId="34" borderId="72" xfId="0" applyFont="1" applyFill="1" applyBorder="1" applyAlignment="1">
      <alignment horizontal="center" vertical="center" wrapText="1"/>
    </xf>
    <xf numFmtId="0" fontId="2" fillId="0" borderId="0" xfId="0" applyFont="1" applyAlignment="1">
      <alignment horizontal="center" vertical="center"/>
    </xf>
    <xf numFmtId="0" fontId="2" fillId="34" borderId="88" xfId="0" applyFont="1" applyFill="1" applyBorder="1" applyAlignment="1">
      <alignment horizontal="center" vertical="center" wrapText="1"/>
    </xf>
    <xf numFmtId="0" fontId="2" fillId="34" borderId="72" xfId="0" applyFont="1" applyFill="1" applyBorder="1" applyAlignment="1">
      <alignment horizontal="center" vertical="center" wrapText="1"/>
    </xf>
    <xf numFmtId="0" fontId="82" fillId="35" borderId="0" xfId="0" applyFont="1" applyFill="1" applyAlignment="1">
      <alignment horizontal="center"/>
    </xf>
    <xf numFmtId="0" fontId="90" fillId="0" borderId="0" xfId="0" applyFont="1"/>
    <xf numFmtId="0" fontId="0" fillId="0" borderId="0" xfId="0" applyFont="1" applyAlignment="1"/>
    <xf numFmtId="0" fontId="4" fillId="0" borderId="25" xfId="0" applyFont="1" applyBorder="1" applyAlignment="1">
      <alignment vertical="center" wrapText="1"/>
    </xf>
    <xf numFmtId="0" fontId="39" fillId="0" borderId="26" xfId="0" applyFont="1" applyBorder="1"/>
    <xf numFmtId="0" fontId="39" fillId="0" borderId="27" xfId="0" applyFont="1" applyBorder="1"/>
    <xf numFmtId="0" fontId="4" fillId="0" borderId="0" xfId="0" applyFont="1" applyAlignment="1">
      <alignment wrapText="1"/>
    </xf>
    <xf numFmtId="0" fontId="38" fillId="3" borderId="25" xfId="0" applyFont="1" applyFill="1" applyBorder="1" applyAlignment="1">
      <alignment horizontal="center" wrapText="1"/>
    </xf>
    <xf numFmtId="0" fontId="42" fillId="0" borderId="25" xfId="0" applyFont="1" applyBorder="1" applyAlignment="1">
      <alignment vertical="center" wrapText="1"/>
    </xf>
    <xf numFmtId="0" fontId="42" fillId="12" borderId="25" xfId="0" applyFont="1" applyFill="1" applyBorder="1" applyAlignment="1">
      <alignment vertical="center" wrapText="1"/>
    </xf>
    <xf numFmtId="0" fontId="41" fillId="0" borderId="0" xfId="0" applyFont="1" applyAlignment="1">
      <alignment horizontal="center"/>
    </xf>
    <xf numFmtId="0" fontId="44" fillId="0" borderId="25" xfId="0" applyFont="1" applyBorder="1" applyAlignment="1">
      <alignment vertical="center" wrapText="1"/>
    </xf>
    <xf numFmtId="0" fontId="47" fillId="0" borderId="0" xfId="0" applyFont="1" applyAlignment="1">
      <alignment vertical="center"/>
    </xf>
    <xf numFmtId="0" fontId="46" fillId="0" borderId="25" xfId="0" applyFont="1" applyBorder="1" applyAlignment="1">
      <alignment vertical="center"/>
    </xf>
    <xf numFmtId="0" fontId="44" fillId="9" borderId="25" xfId="0" applyFont="1" applyFill="1" applyBorder="1" applyAlignment="1">
      <alignment vertical="center" wrapText="1"/>
    </xf>
    <xf numFmtId="0" fontId="1" fillId="0" borderId="25" xfId="0" applyFont="1" applyBorder="1" applyAlignment="1">
      <alignment vertical="center" wrapText="1"/>
    </xf>
    <xf numFmtId="0" fontId="4" fillId="0" borderId="25" xfId="0" applyFont="1" applyBorder="1" applyAlignment="1">
      <alignment vertical="center"/>
    </xf>
    <xf numFmtId="0" fontId="4" fillId="0" borderId="25" xfId="0" applyFont="1" applyBorder="1" applyAlignment="1">
      <alignment horizontal="left" vertical="center"/>
    </xf>
    <xf numFmtId="0" fontId="4" fillId="0" borderId="25" xfId="0" applyFont="1" applyBorder="1" applyAlignment="1">
      <alignment horizontal="left" vertical="center" wrapText="1"/>
    </xf>
    <xf numFmtId="0" fontId="42" fillId="9" borderId="25" xfId="0" applyFont="1" applyFill="1" applyBorder="1" applyAlignment="1">
      <alignment vertical="center" wrapText="1"/>
    </xf>
    <xf numFmtId="0" fontId="48" fillId="0" borderId="25" xfId="0" applyFont="1" applyBorder="1" applyAlignment="1">
      <alignment vertical="center"/>
    </xf>
    <xf numFmtId="0" fontId="44" fillId="9" borderId="29" xfId="0" applyFont="1" applyFill="1" applyBorder="1" applyAlignment="1">
      <alignment vertical="center" wrapText="1"/>
    </xf>
    <xf numFmtId="0" fontId="39" fillId="0" borderId="30" xfId="0" applyFont="1" applyBorder="1"/>
    <xf numFmtId="0" fontId="39" fillId="0" borderId="31" xfId="0" applyFont="1" applyBorder="1"/>
    <xf numFmtId="0" fontId="42" fillId="9" borderId="29" xfId="0" applyFont="1" applyFill="1" applyBorder="1" applyAlignment="1">
      <alignment vertical="center" wrapText="1"/>
    </xf>
    <xf numFmtId="0" fontId="53" fillId="9" borderId="25" xfId="0" applyFont="1" applyFill="1" applyBorder="1" applyAlignment="1">
      <alignment vertical="center" wrapText="1"/>
    </xf>
    <xf numFmtId="0" fontId="54" fillId="0" borderId="25" xfId="0" applyFont="1" applyBorder="1" applyAlignment="1">
      <alignment vertical="center"/>
    </xf>
    <xf numFmtId="0" fontId="44" fillId="0" borderId="4" xfId="0" applyFont="1" applyBorder="1" applyAlignment="1">
      <alignment horizontal="left" vertical="center" wrapText="1"/>
    </xf>
    <xf numFmtId="0" fontId="39" fillId="0" borderId="5" xfId="0" applyFont="1" applyBorder="1"/>
    <xf numFmtId="0" fontId="39" fillId="0" borderId="6" xfId="0" applyFont="1" applyBorder="1"/>
    <xf numFmtId="0" fontId="42" fillId="0" borderId="25" xfId="0" applyFont="1" applyBorder="1" applyAlignment="1">
      <alignment horizontal="left" vertical="center"/>
    </xf>
    <xf numFmtId="0" fontId="42" fillId="0" borderId="25" xfId="0" applyFont="1" applyBorder="1" applyAlignment="1">
      <alignment horizontal="left" vertical="center" wrapText="1"/>
    </xf>
    <xf numFmtId="0" fontId="55" fillId="9" borderId="25" xfId="0" applyFont="1" applyFill="1" applyBorder="1" applyAlignment="1">
      <alignment vertical="center" wrapText="1"/>
    </xf>
    <xf numFmtId="0" fontId="56" fillId="0" borderId="0" xfId="0" applyFont="1"/>
    <xf numFmtId="0" fontId="42" fillId="4" borderId="25" xfId="0" applyFont="1" applyFill="1" applyBorder="1" applyAlignment="1">
      <alignment vertical="center" wrapText="1"/>
    </xf>
    <xf numFmtId="0" fontId="4" fillId="9" borderId="25" xfId="0" applyFont="1" applyFill="1" applyBorder="1" applyAlignment="1">
      <alignment vertical="center" wrapText="1"/>
    </xf>
    <xf numFmtId="0" fontId="42" fillId="4" borderId="25" xfId="0" applyFont="1" applyFill="1" applyBorder="1" applyAlignment="1">
      <alignment horizontal="left" vertical="center" wrapText="1"/>
    </xf>
    <xf numFmtId="0" fontId="42" fillId="4" borderId="29" xfId="0" applyFont="1" applyFill="1" applyBorder="1" applyAlignment="1">
      <alignment vertical="center" wrapText="1"/>
    </xf>
    <xf numFmtId="0" fontId="57" fillId="0" borderId="25" xfId="0" applyFont="1" applyBorder="1" applyAlignment="1">
      <alignment vertical="center"/>
    </xf>
    <xf numFmtId="0" fontId="4" fillId="0" borderId="4" xfId="0" applyFont="1" applyBorder="1" applyAlignment="1">
      <alignment horizontal="left" vertical="center" wrapText="1"/>
    </xf>
    <xf numFmtId="0" fontId="1" fillId="0" borderId="33" xfId="0" applyFont="1" applyBorder="1" applyAlignment="1">
      <alignment vertical="center" wrapText="1"/>
    </xf>
    <xf numFmtId="0" fontId="39" fillId="0" borderId="34" xfId="0" applyFont="1" applyBorder="1"/>
    <xf numFmtId="0" fontId="39" fillId="0" borderId="35" xfId="0" applyFont="1" applyBorder="1"/>
    <xf numFmtId="0" fontId="42" fillId="12" borderId="33" xfId="0" applyFont="1" applyFill="1" applyBorder="1" applyAlignment="1">
      <alignment vertical="center" wrapText="1"/>
    </xf>
    <xf numFmtId="0" fontId="42" fillId="4" borderId="33" xfId="0" applyFont="1" applyFill="1" applyBorder="1" applyAlignment="1">
      <alignment vertical="center" wrapText="1"/>
    </xf>
    <xf numFmtId="0" fontId="42" fillId="9" borderId="33" xfId="0" applyFont="1" applyFill="1" applyBorder="1" applyAlignment="1">
      <alignment vertical="center" wrapText="1"/>
    </xf>
    <xf numFmtId="0" fontId="59" fillId="0" borderId="33" xfId="0" applyFont="1" applyBorder="1" applyAlignment="1">
      <alignment vertical="center" wrapText="1"/>
    </xf>
    <xf numFmtId="0" fontId="4" fillId="0" borderId="33" xfId="0" applyFont="1" applyBorder="1" applyAlignment="1">
      <alignment vertical="center" wrapText="1"/>
    </xf>
    <xf numFmtId="0" fontId="42" fillId="12" borderId="42" xfId="0" applyFont="1" applyFill="1" applyBorder="1" applyAlignment="1">
      <alignment vertical="center" wrapText="1"/>
    </xf>
    <xf numFmtId="0" fontId="42" fillId="9" borderId="37" xfId="0" applyFont="1" applyFill="1" applyBorder="1" applyAlignment="1">
      <alignment vertical="center" wrapText="1"/>
    </xf>
    <xf numFmtId="0" fontId="39" fillId="0" borderId="38" xfId="0" applyFont="1" applyBorder="1"/>
    <xf numFmtId="0" fontId="39" fillId="0" borderId="39" xfId="0" applyFont="1" applyBorder="1"/>
    <xf numFmtId="0" fontId="58" fillId="0" borderId="33" xfId="0" applyFont="1" applyBorder="1"/>
    <xf numFmtId="0" fontId="1" fillId="0" borderId="40" xfId="0" applyFont="1" applyBorder="1" applyAlignment="1">
      <alignment vertical="center" wrapText="1"/>
    </xf>
    <xf numFmtId="0" fontId="39" fillId="0" borderId="36" xfId="0" applyFont="1" applyBorder="1"/>
    <xf numFmtId="0" fontId="39" fillId="0" borderId="41" xfId="0" applyFont="1" applyBorder="1"/>
    <xf numFmtId="0" fontId="63" fillId="0" borderId="63" xfId="0" applyFont="1" applyBorder="1" applyAlignment="1">
      <alignment horizontal="center" vertical="center"/>
    </xf>
    <xf numFmtId="0" fontId="39" fillId="0" borderId="54" xfId="0" applyFont="1" applyBorder="1"/>
    <xf numFmtId="0" fontId="39" fillId="0" borderId="59" xfId="0" applyFont="1" applyBorder="1"/>
    <xf numFmtId="0" fontId="63" fillId="0" borderId="54" xfId="0" applyFont="1" applyBorder="1" applyAlignment="1">
      <alignment horizontal="center" vertical="center"/>
    </xf>
    <xf numFmtId="0" fontId="38" fillId="14" borderId="63" xfId="0" applyFont="1" applyFill="1" applyBorder="1" applyAlignment="1">
      <alignment horizontal="center" vertical="center"/>
    </xf>
    <xf numFmtId="0" fontId="61" fillId="16" borderId="37" xfId="0" applyFont="1" applyFill="1" applyBorder="1" applyAlignment="1">
      <alignment horizontal="left" vertical="center"/>
    </xf>
    <xf numFmtId="0" fontId="38" fillId="14" borderId="37" xfId="0" applyFont="1" applyFill="1" applyBorder="1" applyAlignment="1">
      <alignment horizontal="center" vertical="center" wrapText="1"/>
    </xf>
    <xf numFmtId="0" fontId="38" fillId="14" borderId="51" xfId="0" applyFont="1" applyFill="1" applyBorder="1" applyAlignment="1">
      <alignment horizontal="center" vertical="center"/>
    </xf>
    <xf numFmtId="0" fontId="39" fillId="0" borderId="52" xfId="0" applyFont="1" applyBorder="1"/>
    <xf numFmtId="0" fontId="39" fillId="0" borderId="58" xfId="0" applyFont="1" applyBorder="1"/>
    <xf numFmtId="0" fontId="61" fillId="16" borderId="33" xfId="0" applyFont="1" applyFill="1" applyBorder="1" applyAlignment="1">
      <alignment vertical="top"/>
    </xf>
    <xf numFmtId="0" fontId="63" fillId="17" borderId="51" xfId="0" applyFont="1" applyFill="1" applyBorder="1" applyAlignment="1">
      <alignment horizontal="center" vertical="center"/>
    </xf>
    <xf numFmtId="0" fontId="61" fillId="16" borderId="37" xfId="0" applyFont="1" applyFill="1" applyBorder="1" applyAlignment="1">
      <alignment vertical="top"/>
    </xf>
    <xf numFmtId="0" fontId="72" fillId="0" borderId="0" xfId="0" applyFont="1" applyAlignment="1">
      <alignment horizontal="left" vertical="center" wrapText="1"/>
    </xf>
    <xf numFmtId="0" fontId="70" fillId="0" borderId="74" xfId="0" applyFont="1" applyBorder="1" applyAlignment="1">
      <alignment horizontal="left" vertical="center" wrapText="1"/>
    </xf>
    <xf numFmtId="0" fontId="39" fillId="0" borderId="74" xfId="0" applyFont="1" applyBorder="1"/>
    <xf numFmtId="0" fontId="72" fillId="0" borderId="36" xfId="0" applyFont="1" applyBorder="1" applyAlignment="1">
      <alignment horizontal="left" wrapText="1"/>
    </xf>
    <xf numFmtId="0" fontId="64" fillId="4" borderId="68" xfId="0" applyFont="1" applyFill="1" applyBorder="1" applyAlignment="1">
      <alignment horizontal="left" wrapText="1"/>
    </xf>
    <xf numFmtId="0" fontId="39" fillId="0" borderId="69" xfId="0" applyFont="1" applyBorder="1"/>
    <xf numFmtId="0" fontId="39" fillId="0" borderId="70" xfId="0" applyFont="1" applyBorder="1"/>
    <xf numFmtId="0" fontId="4" fillId="0" borderId="0" xfId="0" applyFont="1" applyAlignment="1">
      <alignment horizontal="left" vertical="center" wrapText="1"/>
    </xf>
    <xf numFmtId="0" fontId="72" fillId="0" borderId="5" xfId="0" applyFont="1" applyBorder="1" applyAlignment="1">
      <alignment horizontal="center" vertical="center" wrapText="1"/>
    </xf>
    <xf numFmtId="0" fontId="63" fillId="0" borderId="63" xfId="0" applyFont="1" applyBorder="1" applyAlignment="1">
      <alignment horizontal="left" vertical="center" wrapText="1"/>
    </xf>
    <xf numFmtId="0" fontId="60" fillId="14" borderId="33" xfId="0" applyFont="1" applyFill="1" applyBorder="1" applyAlignment="1">
      <alignment vertical="top"/>
    </xf>
    <xf numFmtId="0" fontId="43" fillId="15" borderId="37" xfId="0" applyFont="1" applyFill="1" applyBorder="1" applyAlignment="1">
      <alignment horizontal="center" vertical="center"/>
    </xf>
    <xf numFmtId="0" fontId="43" fillId="24" borderId="33" xfId="0" applyFont="1" applyFill="1" applyBorder="1" applyAlignment="1">
      <alignment horizontal="center" vertical="center"/>
    </xf>
    <xf numFmtId="0" fontId="43" fillId="15" borderId="42" xfId="0" applyFont="1" applyFill="1" applyBorder="1" applyAlignment="1">
      <alignment horizontal="center" vertical="center"/>
    </xf>
    <xf numFmtId="0" fontId="63" fillId="0" borderId="79" xfId="0" applyFont="1" applyBorder="1" applyAlignment="1">
      <alignment horizontal="left" vertical="center" wrapText="1"/>
    </xf>
    <xf numFmtId="0" fontId="39" fillId="0" borderId="114" xfId="0" applyFont="1" applyBorder="1"/>
    <xf numFmtId="0" fontId="63" fillId="0" borderId="84" xfId="0" applyFont="1" applyBorder="1" applyAlignment="1">
      <alignment horizontal="left" vertical="center" wrapText="1"/>
    </xf>
    <xf numFmtId="0" fontId="39" fillId="0" borderId="92" xfId="0" applyFont="1" applyBorder="1"/>
    <xf numFmtId="0" fontId="39" fillId="0" borderId="40" xfId="0" applyFont="1" applyBorder="1"/>
    <xf numFmtId="0" fontId="63" fillId="0" borderId="114" xfId="0" applyFont="1" applyBorder="1" applyAlignment="1">
      <alignment horizontal="left" vertical="center" wrapText="1"/>
    </xf>
    <xf numFmtId="0" fontId="63" fillId="0" borderId="54" xfId="0" applyFont="1" applyBorder="1" applyAlignment="1">
      <alignment horizontal="left" vertical="center" wrapText="1"/>
    </xf>
    <xf numFmtId="0" fontId="63" fillId="4" borderId="33" xfId="0" applyFont="1" applyFill="1" applyBorder="1" applyAlignment="1">
      <alignment horizontal="center" vertical="center"/>
    </xf>
    <xf numFmtId="0" fontId="63" fillId="0" borderId="63" xfId="0" applyFont="1" applyBorder="1" applyAlignment="1">
      <alignment horizontal="center" vertical="center" wrapText="1"/>
    </xf>
    <xf numFmtId="0" fontId="1" fillId="0" borderId="63" xfId="0" applyFont="1" applyBorder="1" applyAlignment="1">
      <alignment horizontal="center" vertical="center"/>
    </xf>
    <xf numFmtId="0" fontId="38" fillId="25" borderId="37" xfId="0" applyFont="1" applyFill="1" applyBorder="1" applyAlignment="1">
      <alignment horizontal="center" vertical="center"/>
    </xf>
    <xf numFmtId="0" fontId="38" fillId="14" borderId="80" xfId="0" applyFont="1" applyFill="1" applyBorder="1" applyAlignment="1">
      <alignment horizontal="center"/>
    </xf>
    <xf numFmtId="0" fontId="39" fillId="0" borderId="81" xfId="0" applyFont="1" applyBorder="1"/>
    <xf numFmtId="0" fontId="38" fillId="14" borderId="37" xfId="0" applyFont="1" applyFill="1" applyBorder="1" applyAlignment="1">
      <alignment horizontal="center" vertical="center"/>
    </xf>
    <xf numFmtId="0" fontId="38" fillId="25" borderId="80" xfId="0" applyFont="1" applyFill="1" applyBorder="1" applyAlignment="1">
      <alignment horizontal="center"/>
    </xf>
    <xf numFmtId="0" fontId="43" fillId="24" borderId="37" xfId="0" applyFont="1" applyFill="1" applyBorder="1" applyAlignment="1">
      <alignment horizontal="center" vertical="center"/>
    </xf>
    <xf numFmtId="0" fontId="38" fillId="14" borderId="100" xfId="0" applyFont="1" applyFill="1" applyBorder="1" applyAlignment="1">
      <alignment horizontal="center"/>
    </xf>
    <xf numFmtId="0" fontId="39" fillId="0" borderId="101" xfId="0" applyFont="1" applyBorder="1"/>
    <xf numFmtId="0" fontId="38" fillId="14" borderId="102" xfId="0" applyFont="1" applyFill="1" applyBorder="1" applyAlignment="1">
      <alignment horizontal="center" vertical="center"/>
    </xf>
    <xf numFmtId="0" fontId="39" fillId="0" borderId="103" xfId="0" applyFont="1" applyBorder="1"/>
    <xf numFmtId="0" fontId="38" fillId="25" borderId="100" xfId="0" applyFont="1" applyFill="1" applyBorder="1" applyAlignment="1">
      <alignment horizontal="center"/>
    </xf>
    <xf numFmtId="0" fontId="38" fillId="25" borderId="102" xfId="0" applyFont="1" applyFill="1" applyBorder="1" applyAlignment="1">
      <alignment horizontal="center" vertical="center"/>
    </xf>
    <xf numFmtId="0" fontId="63" fillId="0" borderId="84" xfId="0" applyFont="1" applyBorder="1" applyAlignment="1">
      <alignment vertical="center" wrapText="1"/>
    </xf>
    <xf numFmtId="0" fontId="83" fillId="17" borderId="63" xfId="0" applyFont="1" applyFill="1" applyBorder="1" applyAlignment="1">
      <alignment horizontal="center" vertical="center"/>
    </xf>
    <xf numFmtId="0" fontId="83" fillId="17" borderId="132" xfId="0" applyFont="1" applyFill="1" applyBorder="1" applyAlignment="1">
      <alignment horizontal="center" vertical="center"/>
    </xf>
    <xf numFmtId="0" fontId="83" fillId="17" borderId="63" xfId="0" applyFont="1" applyFill="1" applyBorder="1" applyAlignment="1">
      <alignment horizontal="center" vertical="center" wrapText="1"/>
    </xf>
    <xf numFmtId="0" fontId="80" fillId="31" borderId="80" xfId="0" applyFont="1" applyFill="1" applyBorder="1" applyAlignment="1">
      <alignment horizontal="center"/>
    </xf>
    <xf numFmtId="0" fontId="81" fillId="31" borderId="80" xfId="0" applyFont="1" applyFill="1" applyBorder="1" applyAlignment="1">
      <alignment horizontal="center"/>
    </xf>
    <xf numFmtId="0" fontId="83" fillId="17" borderId="131" xfId="0" applyFont="1" applyFill="1" applyBorder="1" applyAlignment="1">
      <alignment horizontal="center" vertical="center"/>
    </xf>
    <xf numFmtId="0" fontId="39" fillId="0" borderId="133" xfId="0" applyFont="1" applyBorder="1"/>
    <xf numFmtId="0" fontId="39" fillId="0" borderId="77" xfId="0" applyFont="1" applyBorder="1"/>
    <xf numFmtId="10" fontId="2" fillId="4" borderId="136" xfId="0" applyNumberFormat="1" applyFont="1" applyFill="1" applyBorder="1" applyAlignment="1">
      <alignment horizontal="center" vertical="center"/>
    </xf>
    <xf numFmtId="0" fontId="39" fillId="0" borderId="137" xfId="0" applyFont="1" applyBorder="1"/>
    <xf numFmtId="0" fontId="39" fillId="0" borderId="135" xfId="0" applyFont="1" applyBorder="1"/>
    <xf numFmtId="0" fontId="83" fillId="17" borderId="131" xfId="0" applyFont="1" applyFill="1" applyBorder="1" applyAlignment="1">
      <alignment horizontal="center" vertical="center" wrapText="1"/>
    </xf>
    <xf numFmtId="10" fontId="2" fillId="4" borderId="33" xfId="0" applyNumberFormat="1" applyFont="1" applyFill="1" applyBorder="1" applyAlignment="1">
      <alignment horizontal="center" vertical="center"/>
    </xf>
    <xf numFmtId="0" fontId="2" fillId="0" borderId="0" xfId="0" applyFont="1" applyAlignment="1">
      <alignment horizontal="left" wrapText="1"/>
    </xf>
    <xf numFmtId="9" fontId="1" fillId="0" borderId="4" xfId="0" applyNumberFormat="1" applyFont="1" applyBorder="1" applyAlignment="1">
      <alignment horizontal="center"/>
    </xf>
    <xf numFmtId="9" fontId="1" fillId="0" borderId="25" xfId="0" applyNumberFormat="1" applyFont="1" applyBorder="1" applyAlignment="1">
      <alignment horizontal="center"/>
    </xf>
    <xf numFmtId="0" fontId="38" fillId="31" borderId="25" xfId="0" applyFont="1" applyFill="1" applyBorder="1" applyAlignment="1">
      <alignment horizontal="center"/>
    </xf>
    <xf numFmtId="0" fontId="43" fillId="31" borderId="25" xfId="0" applyFont="1" applyFill="1" applyBorder="1" applyAlignment="1">
      <alignment horizontal="center"/>
    </xf>
    <xf numFmtId="0" fontId="86" fillId="0" borderId="0" xfId="0" applyFont="1" applyAlignment="1">
      <alignment horizontal="center" vertical="center"/>
    </xf>
    <xf numFmtId="0" fontId="63" fillId="30" borderId="33" xfId="0" applyFont="1" applyFill="1" applyBorder="1" applyAlignment="1">
      <alignment horizontal="center"/>
    </xf>
    <xf numFmtId="0" fontId="82" fillId="35" borderId="136" xfId="0" applyFont="1" applyFill="1" applyBorder="1" applyAlignment="1">
      <alignment horizontal="center"/>
    </xf>
    <xf numFmtId="0" fontId="63" fillId="0" borderId="33" xfId="0" applyFont="1" applyBorder="1" applyAlignment="1">
      <alignment horizontal="center"/>
    </xf>
    <xf numFmtId="0" fontId="1" fillId="0" borderId="69" xfId="0" applyFont="1" applyBorder="1"/>
    <xf numFmtId="0" fontId="2" fillId="0" borderId="69" xfId="0" applyFont="1" applyBorder="1"/>
    <xf numFmtId="0" fontId="3" fillId="0" borderId="69" xfId="0" applyFont="1" applyBorder="1" applyAlignment="1">
      <alignment horizontal="center" vertical="center" wrapText="1"/>
    </xf>
    <xf numFmtId="0" fontId="4" fillId="0" borderId="69" xfId="0" applyFont="1" applyBorder="1"/>
    <xf numFmtId="0" fontId="5" fillId="0" borderId="69" xfId="0" applyFont="1" applyBorder="1" applyAlignment="1">
      <alignment horizontal="center" vertical="center"/>
    </xf>
    <xf numFmtId="0" fontId="7" fillId="0" borderId="69" xfId="0" applyFont="1" applyBorder="1"/>
    <xf numFmtId="0" fontId="6" fillId="0" borderId="69" xfId="0" applyFont="1" applyBorder="1" applyAlignment="1">
      <alignment horizontal="left" vertical="center"/>
    </xf>
    <xf numFmtId="0" fontId="0" fillId="0" borderId="69" xfId="0" applyFont="1" applyBorder="1" applyAlignment="1"/>
    <xf numFmtId="0" fontId="8" fillId="2" borderId="145" xfId="0" applyFont="1" applyFill="1" applyBorder="1" applyAlignment="1">
      <alignment horizontal="left" vertical="center" wrapText="1"/>
    </xf>
    <xf numFmtId="0" fontId="8" fillId="2" borderId="146" xfId="0" applyFont="1" applyFill="1" applyBorder="1" applyAlignment="1">
      <alignment horizontal="left" vertical="center" wrapText="1"/>
    </xf>
    <xf numFmtId="0" fontId="8" fillId="2" borderId="146"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114300</xdr:rowOff>
    </xdr:from>
    <xdr:ext cx="2009775" cy="485775"/>
    <xdr:pic>
      <xdr:nvPicPr>
        <xdr:cNvPr id="2" name="image1.png" title="Imat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114300"/>
          <a:ext cx="2009775" cy="4857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hyperlink" Target="https://www.upc.edu/qualitat/ca/enquestes-de-satisfaccio/enquestes-a-titulats-i-titulades/enquesta-de-satisfaccio-a-titulats-ades/titulats-des-de-grau" TargetMode="External"/><Relationship Id="rId1" Type="http://schemas.openxmlformats.org/officeDocument/2006/relationships/hyperlink" Target="https://www.upc.edu/qualitat/ca/enquestes-de-satisfaccio/enquestes-a-titulats-i-titulades/enquesta-de-satisfaccio-a-titulats-ades/titulats-des-de-gr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upc.edu/qualitat/ca/temes/enquestes-de-satisfaccio/enquestes-a-titulats-i-titulades/enquesta-de-satisfaccio-a-titulats-ades"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upc.edu/qualitat/ca/enquestes-de-satisfaccio/enquestes-a-titulats-i-titulades/enquesta-dinsercio-laboral/enquestes-de-satisfacci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971"/>
  <sheetViews>
    <sheetView showGridLines="0" tabSelected="1" workbookViewId="0">
      <pane ySplit="7" topLeftCell="A37" activePane="bottomLeft" state="frozen"/>
      <selection pane="bottomLeft" activeCell="D4" sqref="D4"/>
    </sheetView>
  </sheetViews>
  <sheetFormatPr defaultColWidth="12.5703125" defaultRowHeight="15" customHeight="1" x14ac:dyDescent="0.2"/>
  <cols>
    <col min="1" max="1" width="1.42578125" customWidth="1"/>
    <col min="2" max="2" width="14.42578125" customWidth="1"/>
    <col min="3" max="3" width="31.7109375" customWidth="1"/>
    <col min="4" max="13" width="21.42578125" customWidth="1"/>
  </cols>
  <sheetData>
    <row r="1" spans="1:26" ht="15.75" customHeight="1" x14ac:dyDescent="0.2">
      <c r="A1" s="744"/>
      <c r="B1" s="744"/>
      <c r="C1" s="744"/>
      <c r="D1" s="745"/>
      <c r="E1" s="744"/>
      <c r="F1" s="744"/>
      <c r="G1" s="744"/>
      <c r="H1" s="744"/>
      <c r="I1" s="744"/>
      <c r="J1" s="1"/>
      <c r="K1" s="1"/>
      <c r="L1" s="1"/>
      <c r="M1" s="1"/>
      <c r="N1" s="1"/>
      <c r="O1" s="1"/>
      <c r="P1" s="1"/>
      <c r="Q1" s="1"/>
      <c r="R1" s="1"/>
      <c r="S1" s="1"/>
      <c r="T1" s="1"/>
      <c r="U1" s="1"/>
      <c r="V1" s="1"/>
      <c r="W1" s="1"/>
      <c r="X1" s="1"/>
      <c r="Y1" s="1"/>
      <c r="Z1" s="1"/>
    </row>
    <row r="2" spans="1:26" ht="22.5" customHeight="1" x14ac:dyDescent="0.2">
      <c r="A2" s="744"/>
      <c r="B2" s="746"/>
      <c r="D2" s="747"/>
      <c r="E2" s="748" t="s">
        <v>0</v>
      </c>
      <c r="F2" s="748"/>
      <c r="G2" s="748"/>
      <c r="H2" s="748"/>
      <c r="I2" s="748"/>
      <c r="J2" s="3"/>
      <c r="K2" s="3"/>
      <c r="L2" s="4"/>
      <c r="M2" s="1"/>
      <c r="N2" s="1"/>
      <c r="O2" s="1"/>
      <c r="P2" s="1"/>
      <c r="Q2" s="1"/>
      <c r="R2" s="1"/>
      <c r="S2" s="1"/>
      <c r="T2" s="1"/>
      <c r="U2" s="1"/>
      <c r="V2" s="1"/>
      <c r="W2" s="1"/>
      <c r="X2" s="1"/>
      <c r="Y2" s="1"/>
      <c r="Z2" s="1"/>
    </row>
    <row r="3" spans="1:26" ht="22.5" customHeight="1" x14ac:dyDescent="0.2">
      <c r="A3" s="744"/>
      <c r="B3" s="747"/>
      <c r="C3" s="747"/>
      <c r="D3" s="749"/>
      <c r="E3" s="748"/>
      <c r="F3" s="748"/>
      <c r="G3" s="748"/>
      <c r="H3" s="748"/>
      <c r="I3" s="748"/>
      <c r="J3" s="3"/>
      <c r="K3" s="3"/>
      <c r="L3" s="4"/>
      <c r="M3" s="1"/>
      <c r="N3" s="1"/>
      <c r="O3" s="1"/>
      <c r="P3" s="1"/>
      <c r="Q3" s="1"/>
      <c r="R3" s="1"/>
      <c r="S3" s="1"/>
      <c r="T3" s="1"/>
      <c r="U3" s="1"/>
      <c r="V3" s="1"/>
      <c r="W3" s="1"/>
      <c r="X3" s="1"/>
      <c r="Y3" s="1"/>
      <c r="Z3" s="1"/>
    </row>
    <row r="4" spans="1:26" ht="22.5" customHeight="1" x14ac:dyDescent="0.2">
      <c r="A4" s="744"/>
      <c r="B4" s="747"/>
      <c r="C4" s="747"/>
      <c r="D4" s="749"/>
      <c r="E4" s="748"/>
      <c r="F4" s="748"/>
      <c r="G4" s="748"/>
      <c r="H4" s="748"/>
      <c r="I4" s="748"/>
      <c r="J4" s="3"/>
      <c r="K4" s="3"/>
      <c r="L4" s="4"/>
      <c r="M4" s="1"/>
      <c r="N4" s="1"/>
      <c r="O4" s="1"/>
      <c r="P4" s="1"/>
      <c r="Q4" s="1"/>
      <c r="R4" s="1"/>
      <c r="S4" s="1"/>
      <c r="T4" s="1"/>
      <c r="U4" s="1"/>
      <c r="V4" s="1"/>
      <c r="W4" s="1"/>
      <c r="X4" s="1"/>
      <c r="Y4" s="1"/>
      <c r="Z4" s="1"/>
    </row>
    <row r="5" spans="1:26" ht="21" customHeight="1" thickBot="1" x14ac:dyDescent="0.25">
      <c r="A5" s="744"/>
      <c r="B5" s="750" t="s">
        <v>1</v>
      </c>
      <c r="C5" s="751"/>
      <c r="D5" s="751"/>
      <c r="E5" s="751"/>
      <c r="F5" s="751"/>
      <c r="G5" s="751"/>
      <c r="H5" s="751"/>
      <c r="I5" s="751"/>
      <c r="J5" s="6"/>
      <c r="K5" s="4"/>
      <c r="L5" s="4"/>
      <c r="M5" s="1"/>
      <c r="N5" s="1"/>
      <c r="O5" s="1"/>
      <c r="P5" s="1"/>
      <c r="Q5" s="1"/>
      <c r="R5" s="1"/>
      <c r="S5" s="1"/>
      <c r="T5" s="1"/>
      <c r="U5" s="1"/>
      <c r="V5" s="1"/>
      <c r="W5" s="1"/>
      <c r="X5" s="1"/>
      <c r="Y5" s="1"/>
      <c r="Z5" s="1"/>
    </row>
    <row r="6" spans="1:26" ht="21" customHeight="1" thickTop="1" thickBot="1" x14ac:dyDescent="0.25">
      <c r="A6" s="744"/>
      <c r="B6" s="752" t="s">
        <v>2</v>
      </c>
      <c r="C6" s="753"/>
      <c r="D6" s="753"/>
      <c r="E6" s="754"/>
      <c r="F6" s="754"/>
      <c r="G6" s="754"/>
      <c r="H6" s="754"/>
      <c r="I6" s="754"/>
      <c r="J6" s="754"/>
      <c r="K6" s="7"/>
      <c r="L6" s="7"/>
      <c r="M6" s="8"/>
      <c r="N6" s="1"/>
      <c r="O6" s="1"/>
      <c r="P6" s="1"/>
      <c r="Q6" s="1"/>
      <c r="R6" s="1"/>
      <c r="S6" s="1"/>
      <c r="T6" s="1"/>
      <c r="U6" s="1"/>
      <c r="V6" s="1"/>
      <c r="W6" s="1"/>
      <c r="X6" s="1"/>
      <c r="Y6" s="1"/>
      <c r="Z6" s="1"/>
    </row>
    <row r="7" spans="1:26" ht="46.5" customHeight="1" thickBot="1" x14ac:dyDescent="0.25">
      <c r="A7" s="1"/>
      <c r="B7" s="9" t="s">
        <v>3</v>
      </c>
      <c r="C7" s="10" t="s">
        <v>4</v>
      </c>
      <c r="D7" s="11" t="s">
        <v>5</v>
      </c>
      <c r="E7" s="12" t="s">
        <v>6</v>
      </c>
      <c r="F7" s="13" t="s">
        <v>7</v>
      </c>
      <c r="G7" s="12" t="s">
        <v>8</v>
      </c>
      <c r="H7" s="12" t="s">
        <v>9</v>
      </c>
      <c r="I7" s="14" t="s">
        <v>10</v>
      </c>
      <c r="J7" s="14" t="s">
        <v>11</v>
      </c>
      <c r="K7" s="14" t="s">
        <v>12</v>
      </c>
      <c r="L7" s="14" t="s">
        <v>13</v>
      </c>
      <c r="M7" s="14" t="s">
        <v>14</v>
      </c>
      <c r="N7" s="1"/>
      <c r="O7" s="1"/>
      <c r="P7" s="1"/>
      <c r="Q7" s="1"/>
      <c r="R7" s="1"/>
      <c r="S7" s="1"/>
      <c r="T7" s="1"/>
      <c r="U7" s="1"/>
      <c r="V7" s="1"/>
      <c r="W7" s="1"/>
      <c r="X7" s="1"/>
      <c r="Y7" s="1"/>
      <c r="Z7" s="1"/>
    </row>
    <row r="8" spans="1:26" ht="52.5" customHeight="1" x14ac:dyDescent="0.2">
      <c r="A8" s="1"/>
      <c r="B8" s="15" t="s">
        <v>15</v>
      </c>
      <c r="C8" s="16" t="s">
        <v>16</v>
      </c>
      <c r="D8" s="17" t="s">
        <v>17</v>
      </c>
      <c r="E8" s="18" t="s">
        <v>18</v>
      </c>
      <c r="F8" s="18" t="s">
        <v>19</v>
      </c>
      <c r="G8" s="19">
        <v>0.7</v>
      </c>
      <c r="H8" s="19">
        <v>0.9</v>
      </c>
      <c r="I8" s="20" t="s">
        <v>20</v>
      </c>
      <c r="J8" s="20" t="s">
        <v>20</v>
      </c>
      <c r="K8" s="21">
        <v>0.54549999999999998</v>
      </c>
      <c r="L8" s="22">
        <v>0.95240000000000002</v>
      </c>
      <c r="M8" s="22">
        <v>0.95240000000000002</v>
      </c>
      <c r="N8" s="1"/>
      <c r="O8" s="1"/>
      <c r="P8" s="1"/>
      <c r="Q8" s="1"/>
      <c r="R8" s="1"/>
      <c r="S8" s="1"/>
      <c r="T8" s="1"/>
      <c r="U8" s="1"/>
      <c r="V8" s="1"/>
      <c r="W8" s="1"/>
      <c r="X8" s="1"/>
      <c r="Y8" s="1"/>
      <c r="Z8" s="1"/>
    </row>
    <row r="9" spans="1:26" ht="52.5" customHeight="1" x14ac:dyDescent="0.2">
      <c r="A9" s="1"/>
      <c r="B9" s="15" t="s">
        <v>21</v>
      </c>
      <c r="C9" s="16" t="s">
        <v>22</v>
      </c>
      <c r="D9" s="17" t="s">
        <v>17</v>
      </c>
      <c r="E9" s="18" t="s">
        <v>23</v>
      </c>
      <c r="F9" s="18" t="s">
        <v>19</v>
      </c>
      <c r="G9" s="19">
        <v>0.7</v>
      </c>
      <c r="H9" s="19">
        <v>0.9</v>
      </c>
      <c r="I9" s="23" t="s">
        <v>20</v>
      </c>
      <c r="J9" s="23" t="s">
        <v>20</v>
      </c>
      <c r="K9" s="21">
        <v>0.61899999999999999</v>
      </c>
      <c r="L9" s="24">
        <v>0.95450000000000002</v>
      </c>
      <c r="M9" s="24">
        <v>0.95450000000000002</v>
      </c>
      <c r="N9" s="1"/>
      <c r="O9" s="1"/>
      <c r="P9" s="1"/>
      <c r="Q9" s="1"/>
      <c r="R9" s="1"/>
      <c r="S9" s="1"/>
      <c r="T9" s="1"/>
      <c r="U9" s="1"/>
      <c r="V9" s="1"/>
      <c r="W9" s="1"/>
      <c r="X9" s="1"/>
      <c r="Y9" s="1"/>
      <c r="Z9" s="1"/>
    </row>
    <row r="10" spans="1:26" ht="52.5" customHeight="1" x14ac:dyDescent="0.2">
      <c r="A10" s="1"/>
      <c r="B10" s="15" t="s">
        <v>24</v>
      </c>
      <c r="C10" s="25" t="s">
        <v>25</v>
      </c>
      <c r="D10" s="26" t="s">
        <v>26</v>
      </c>
      <c r="E10" s="27" t="s">
        <v>27</v>
      </c>
      <c r="F10" s="28" t="s">
        <v>28</v>
      </c>
      <c r="G10" s="29">
        <v>1</v>
      </c>
      <c r="H10" s="29">
        <v>1</v>
      </c>
      <c r="I10" s="30">
        <v>1</v>
      </c>
      <c r="J10" s="31" t="s">
        <v>29</v>
      </c>
      <c r="K10" s="31" t="s">
        <v>29</v>
      </c>
      <c r="L10" s="30">
        <v>1</v>
      </c>
      <c r="M10" s="30">
        <v>1</v>
      </c>
      <c r="N10" s="1"/>
      <c r="O10" s="1"/>
      <c r="P10" s="1"/>
      <c r="Q10" s="1"/>
      <c r="R10" s="1"/>
      <c r="S10" s="1"/>
      <c r="T10" s="1"/>
      <c r="U10" s="1"/>
      <c r="V10" s="1"/>
      <c r="W10" s="1"/>
      <c r="X10" s="1"/>
      <c r="Y10" s="1"/>
      <c r="Z10" s="1"/>
    </row>
    <row r="11" spans="1:26" ht="52.5" customHeight="1" x14ac:dyDescent="0.2">
      <c r="A11" s="1"/>
      <c r="B11" s="15" t="s">
        <v>30</v>
      </c>
      <c r="C11" s="15" t="s">
        <v>31</v>
      </c>
      <c r="D11" s="32" t="s">
        <v>26</v>
      </c>
      <c r="E11" s="27" t="s">
        <v>27</v>
      </c>
      <c r="F11" s="33" t="s">
        <v>32</v>
      </c>
      <c r="G11" s="34" t="s">
        <v>33</v>
      </c>
      <c r="H11" s="34" t="s">
        <v>33</v>
      </c>
      <c r="I11" s="20" t="s">
        <v>20</v>
      </c>
      <c r="J11" s="35" t="s">
        <v>34</v>
      </c>
      <c r="K11" s="20" t="s">
        <v>20</v>
      </c>
      <c r="L11" s="20" t="s">
        <v>20</v>
      </c>
      <c r="M11" s="20" t="s">
        <v>20</v>
      </c>
      <c r="N11" s="1"/>
      <c r="O11" s="1"/>
      <c r="P11" s="1"/>
      <c r="Q11" s="1"/>
      <c r="R11" s="1"/>
      <c r="S11" s="1"/>
      <c r="T11" s="1"/>
      <c r="U11" s="1"/>
      <c r="V11" s="1"/>
      <c r="W11" s="1"/>
      <c r="X11" s="1"/>
      <c r="Y11" s="1"/>
      <c r="Z11" s="1"/>
    </row>
    <row r="12" spans="1:26" ht="52.5" customHeight="1" x14ac:dyDescent="0.2">
      <c r="A12" s="1"/>
      <c r="B12" s="15" t="s">
        <v>35</v>
      </c>
      <c r="C12" s="15" t="s">
        <v>36</v>
      </c>
      <c r="D12" s="32" t="s">
        <v>26</v>
      </c>
      <c r="E12" s="27" t="s">
        <v>27</v>
      </c>
      <c r="F12" s="28" t="s">
        <v>28</v>
      </c>
      <c r="G12" s="36" t="s">
        <v>33</v>
      </c>
      <c r="H12" s="37" t="s">
        <v>33</v>
      </c>
      <c r="I12" s="35" t="s">
        <v>37</v>
      </c>
      <c r="J12" s="38" t="s">
        <v>37</v>
      </c>
      <c r="K12" s="39" t="s">
        <v>38</v>
      </c>
      <c r="L12" s="40" t="s">
        <v>39</v>
      </c>
      <c r="M12" s="40" t="s">
        <v>40</v>
      </c>
      <c r="N12" s="1"/>
      <c r="O12" s="1"/>
      <c r="P12" s="1"/>
      <c r="Q12" s="1"/>
      <c r="R12" s="1"/>
      <c r="S12" s="1"/>
      <c r="T12" s="1"/>
      <c r="U12" s="1"/>
      <c r="V12" s="1"/>
      <c r="W12" s="1"/>
      <c r="X12" s="1"/>
      <c r="Y12" s="1"/>
      <c r="Z12" s="1"/>
    </row>
    <row r="13" spans="1:26" ht="52.5" customHeight="1" x14ac:dyDescent="0.2">
      <c r="A13" s="1"/>
      <c r="B13" s="15" t="s">
        <v>41</v>
      </c>
      <c r="C13" s="15" t="s">
        <v>42</v>
      </c>
      <c r="D13" s="26" t="s">
        <v>43</v>
      </c>
      <c r="E13" s="41" t="s">
        <v>44</v>
      </c>
      <c r="F13" s="28" t="s">
        <v>28</v>
      </c>
      <c r="G13" s="42">
        <v>0</v>
      </c>
      <c r="H13" s="19">
        <v>0</v>
      </c>
      <c r="I13" s="43">
        <v>0</v>
      </c>
      <c r="J13" s="44">
        <v>0.09</v>
      </c>
      <c r="K13" s="43">
        <v>0</v>
      </c>
      <c r="L13" s="43">
        <v>0</v>
      </c>
      <c r="M13" s="43">
        <v>0</v>
      </c>
      <c r="N13" s="1"/>
      <c r="O13" s="1"/>
      <c r="P13" s="1"/>
      <c r="Q13" s="1"/>
      <c r="R13" s="1"/>
      <c r="S13" s="1"/>
      <c r="T13" s="1"/>
      <c r="U13" s="1"/>
      <c r="V13" s="1"/>
      <c r="W13" s="1"/>
      <c r="X13" s="1"/>
      <c r="Y13" s="1"/>
      <c r="Z13" s="1"/>
    </row>
    <row r="14" spans="1:26" ht="52.5" customHeight="1" x14ac:dyDescent="0.2">
      <c r="A14" s="1"/>
      <c r="B14" s="15" t="s">
        <v>45</v>
      </c>
      <c r="C14" s="45" t="s">
        <v>46</v>
      </c>
      <c r="D14" s="26" t="s">
        <v>47</v>
      </c>
      <c r="E14" s="46" t="s">
        <v>48</v>
      </c>
      <c r="F14" s="28" t="s">
        <v>28</v>
      </c>
      <c r="G14" s="42">
        <v>0.8</v>
      </c>
      <c r="H14" s="19">
        <v>1</v>
      </c>
      <c r="I14" s="31" t="s">
        <v>29</v>
      </c>
      <c r="J14" s="31" t="s">
        <v>29</v>
      </c>
      <c r="K14" s="31" t="s">
        <v>29</v>
      </c>
      <c r="L14" s="31" t="s">
        <v>29</v>
      </c>
      <c r="M14" s="31" t="s">
        <v>29</v>
      </c>
      <c r="N14" s="1"/>
      <c r="O14" s="1"/>
      <c r="P14" s="1"/>
      <c r="Q14" s="1"/>
      <c r="R14" s="1"/>
      <c r="S14" s="1"/>
      <c r="T14" s="1"/>
      <c r="U14" s="1"/>
      <c r="V14" s="1"/>
      <c r="W14" s="1"/>
      <c r="X14" s="1"/>
      <c r="Y14" s="1"/>
      <c r="Z14" s="1"/>
    </row>
    <row r="15" spans="1:26" ht="52.5" customHeight="1" x14ac:dyDescent="0.2">
      <c r="A15" s="1"/>
      <c r="B15" s="15" t="s">
        <v>49</v>
      </c>
      <c r="C15" s="45" t="s">
        <v>50</v>
      </c>
      <c r="D15" s="26" t="s">
        <v>51</v>
      </c>
      <c r="E15" s="41" t="s">
        <v>44</v>
      </c>
      <c r="F15" s="28" t="s">
        <v>28</v>
      </c>
      <c r="G15" s="28">
        <v>0</v>
      </c>
      <c r="H15" s="28">
        <v>0</v>
      </c>
      <c r="I15" s="47">
        <v>0</v>
      </c>
      <c r="J15" s="31" t="s">
        <v>29</v>
      </c>
      <c r="K15" s="47">
        <v>0</v>
      </c>
      <c r="L15" s="31" t="s">
        <v>29</v>
      </c>
      <c r="M15" s="31" t="s">
        <v>29</v>
      </c>
      <c r="N15" s="1"/>
      <c r="O15" s="1"/>
      <c r="P15" s="1"/>
      <c r="Q15" s="1"/>
      <c r="R15" s="1"/>
      <c r="S15" s="1"/>
      <c r="T15" s="1"/>
      <c r="U15" s="1"/>
      <c r="V15" s="1"/>
      <c r="W15" s="1"/>
      <c r="X15" s="1"/>
      <c r="Y15" s="1"/>
      <c r="Z15" s="1"/>
    </row>
    <row r="16" spans="1:26" ht="52.5" customHeight="1" x14ac:dyDescent="0.2">
      <c r="A16" s="1"/>
      <c r="B16" s="48" t="s">
        <v>52</v>
      </c>
      <c r="C16" s="49" t="s">
        <v>53</v>
      </c>
      <c r="D16" s="50" t="s">
        <v>51</v>
      </c>
      <c r="E16" s="41" t="s">
        <v>44</v>
      </c>
      <c r="F16" s="28" t="s">
        <v>28</v>
      </c>
      <c r="G16" s="28">
        <v>0</v>
      </c>
      <c r="H16" s="28">
        <v>0</v>
      </c>
      <c r="I16" s="47">
        <v>0</v>
      </c>
      <c r="J16" s="31" t="s">
        <v>29</v>
      </c>
      <c r="K16" s="47">
        <v>0</v>
      </c>
      <c r="L16" s="31" t="s">
        <v>29</v>
      </c>
      <c r="M16" s="31" t="s">
        <v>29</v>
      </c>
      <c r="N16" s="1"/>
      <c r="O16" s="1"/>
      <c r="P16" s="1"/>
      <c r="Q16" s="1"/>
      <c r="R16" s="1"/>
      <c r="S16" s="1"/>
      <c r="T16" s="1"/>
      <c r="U16" s="1"/>
      <c r="V16" s="1"/>
      <c r="W16" s="1"/>
      <c r="X16" s="1"/>
      <c r="Y16" s="1"/>
      <c r="Z16" s="1"/>
    </row>
    <row r="17" spans="1:26" ht="52.5" customHeight="1" x14ac:dyDescent="0.2">
      <c r="A17" s="1"/>
      <c r="B17" s="48" t="s">
        <v>54</v>
      </c>
      <c r="C17" s="49" t="s">
        <v>55</v>
      </c>
      <c r="D17" s="50" t="s">
        <v>51</v>
      </c>
      <c r="E17" s="41" t="s">
        <v>44</v>
      </c>
      <c r="F17" s="28" t="s">
        <v>28</v>
      </c>
      <c r="G17" s="28">
        <v>0</v>
      </c>
      <c r="H17" s="28">
        <v>4</v>
      </c>
      <c r="I17" s="47">
        <v>0</v>
      </c>
      <c r="J17" s="31" t="s">
        <v>29</v>
      </c>
      <c r="K17" s="47">
        <v>5</v>
      </c>
      <c r="L17" s="31" t="s">
        <v>29</v>
      </c>
      <c r="M17" s="31" t="s">
        <v>29</v>
      </c>
      <c r="N17" s="1"/>
      <c r="O17" s="1"/>
      <c r="P17" s="1"/>
      <c r="Q17" s="1"/>
      <c r="R17" s="1"/>
      <c r="S17" s="1"/>
      <c r="T17" s="1"/>
      <c r="U17" s="1"/>
      <c r="V17" s="1"/>
      <c r="W17" s="1"/>
      <c r="X17" s="1"/>
      <c r="Y17" s="1"/>
      <c r="Z17" s="1"/>
    </row>
    <row r="18" spans="1:26" ht="52.5" customHeight="1" x14ac:dyDescent="0.2">
      <c r="A18" s="1"/>
      <c r="B18" s="15" t="s">
        <v>56</v>
      </c>
      <c r="C18" s="15" t="s">
        <v>57</v>
      </c>
      <c r="D18" s="17" t="s">
        <v>58</v>
      </c>
      <c r="E18" s="41" t="s">
        <v>59</v>
      </c>
      <c r="F18" s="28" t="s">
        <v>28</v>
      </c>
      <c r="G18" s="20">
        <v>3</v>
      </c>
      <c r="H18" s="20">
        <v>5</v>
      </c>
      <c r="I18" s="51">
        <v>5</v>
      </c>
      <c r="J18" s="51">
        <v>5</v>
      </c>
      <c r="K18" s="40">
        <v>7</v>
      </c>
      <c r="L18" s="40">
        <v>17</v>
      </c>
      <c r="M18" s="40">
        <v>20</v>
      </c>
      <c r="N18" s="1"/>
      <c r="O18" s="1"/>
      <c r="P18" s="1"/>
      <c r="Q18" s="1"/>
      <c r="R18" s="1"/>
      <c r="S18" s="1"/>
      <c r="T18" s="1"/>
      <c r="U18" s="1"/>
      <c r="V18" s="1"/>
      <c r="W18" s="1"/>
      <c r="X18" s="1"/>
      <c r="Y18" s="1"/>
      <c r="Z18" s="1"/>
    </row>
    <row r="19" spans="1:26" ht="52.5" customHeight="1" x14ac:dyDescent="0.2">
      <c r="A19" s="1"/>
      <c r="B19" s="15" t="s">
        <v>60</v>
      </c>
      <c r="C19" s="15" t="s">
        <v>61</v>
      </c>
      <c r="D19" s="17" t="s">
        <v>58</v>
      </c>
      <c r="E19" s="41" t="s">
        <v>59</v>
      </c>
      <c r="F19" s="28" t="s">
        <v>28</v>
      </c>
      <c r="G19" s="52">
        <v>500</v>
      </c>
      <c r="H19" s="20">
        <v>600</v>
      </c>
      <c r="I19" s="40">
        <v>563</v>
      </c>
      <c r="J19" s="40">
        <v>634</v>
      </c>
      <c r="K19" s="40">
        <v>514</v>
      </c>
      <c r="L19" s="40">
        <v>896</v>
      </c>
      <c r="M19" s="40">
        <v>904</v>
      </c>
      <c r="N19" s="1"/>
      <c r="O19" s="1"/>
      <c r="P19" s="1"/>
      <c r="Q19" s="1"/>
      <c r="R19" s="1"/>
      <c r="S19" s="1"/>
      <c r="T19" s="1"/>
      <c r="U19" s="1"/>
      <c r="V19" s="1"/>
      <c r="W19" s="1"/>
      <c r="X19" s="1"/>
      <c r="Y19" s="1"/>
      <c r="Z19" s="1"/>
    </row>
    <row r="20" spans="1:26" ht="52.5" customHeight="1" x14ac:dyDescent="0.2">
      <c r="A20" s="1"/>
      <c r="B20" s="16" t="s">
        <v>62</v>
      </c>
      <c r="C20" s="15" t="s">
        <v>63</v>
      </c>
      <c r="D20" s="17" t="s">
        <v>58</v>
      </c>
      <c r="E20" s="41" t="s">
        <v>64</v>
      </c>
      <c r="F20" s="28" t="s">
        <v>28</v>
      </c>
      <c r="G20" s="53">
        <v>3</v>
      </c>
      <c r="H20" s="53">
        <v>6</v>
      </c>
      <c r="I20" s="54">
        <v>0</v>
      </c>
      <c r="J20" s="47">
        <v>6</v>
      </c>
      <c r="K20" s="40">
        <v>6</v>
      </c>
      <c r="L20" s="40">
        <v>5</v>
      </c>
      <c r="M20" s="40">
        <v>3</v>
      </c>
      <c r="N20" s="1"/>
      <c r="O20" s="1"/>
      <c r="P20" s="1"/>
      <c r="Q20" s="1"/>
      <c r="R20" s="1"/>
      <c r="S20" s="1"/>
      <c r="T20" s="1"/>
      <c r="U20" s="1"/>
      <c r="V20" s="1"/>
      <c r="W20" s="1"/>
      <c r="X20" s="1"/>
      <c r="Y20" s="1"/>
      <c r="Z20" s="1"/>
    </row>
    <row r="21" spans="1:26" ht="52.5" customHeight="1" x14ac:dyDescent="0.2">
      <c r="A21" s="1"/>
      <c r="B21" s="16" t="s">
        <v>65</v>
      </c>
      <c r="C21" s="15" t="s">
        <v>66</v>
      </c>
      <c r="D21" s="17" t="s">
        <v>58</v>
      </c>
      <c r="E21" s="41" t="s">
        <v>64</v>
      </c>
      <c r="F21" s="28" t="s">
        <v>28</v>
      </c>
      <c r="G21" s="53">
        <v>400</v>
      </c>
      <c r="H21" s="53">
        <v>500</v>
      </c>
      <c r="I21" s="54">
        <v>56</v>
      </c>
      <c r="J21" s="47">
        <v>466</v>
      </c>
      <c r="K21" s="55">
        <v>249</v>
      </c>
      <c r="L21" s="40">
        <v>739</v>
      </c>
      <c r="M21" s="40">
        <v>807</v>
      </c>
      <c r="N21" s="1"/>
      <c r="O21" s="1"/>
      <c r="P21" s="1"/>
      <c r="Q21" s="1"/>
      <c r="R21" s="1"/>
      <c r="S21" s="1"/>
      <c r="T21" s="1"/>
      <c r="U21" s="1"/>
      <c r="V21" s="1"/>
      <c r="W21" s="1"/>
      <c r="X21" s="1"/>
      <c r="Y21" s="1"/>
      <c r="Z21" s="1"/>
    </row>
    <row r="22" spans="1:26" ht="52.5" customHeight="1" x14ac:dyDescent="0.2">
      <c r="A22" s="1"/>
      <c r="B22" s="16" t="s">
        <v>67</v>
      </c>
      <c r="C22" s="16" t="s">
        <v>68</v>
      </c>
      <c r="D22" s="17" t="s">
        <v>58</v>
      </c>
      <c r="E22" s="41" t="s">
        <v>64</v>
      </c>
      <c r="F22" s="28" t="s">
        <v>28</v>
      </c>
      <c r="G22" s="56" t="s">
        <v>33</v>
      </c>
      <c r="H22" s="56" t="s">
        <v>33</v>
      </c>
      <c r="I22" s="57" t="s">
        <v>33</v>
      </c>
      <c r="J22" s="56" t="s">
        <v>33</v>
      </c>
      <c r="K22" s="57" t="s">
        <v>33</v>
      </c>
      <c r="L22" s="56" t="s">
        <v>33</v>
      </c>
      <c r="M22" s="58" t="s">
        <v>33</v>
      </c>
      <c r="N22" s="1"/>
      <c r="O22" s="1"/>
      <c r="P22" s="1"/>
      <c r="Q22" s="1"/>
      <c r="R22" s="1"/>
      <c r="S22" s="1"/>
      <c r="T22" s="1"/>
      <c r="U22" s="1"/>
      <c r="V22" s="1"/>
      <c r="W22" s="1"/>
      <c r="X22" s="1"/>
      <c r="Y22" s="1"/>
      <c r="Z22" s="1"/>
    </row>
    <row r="23" spans="1:26" ht="52.5" customHeight="1" x14ac:dyDescent="0.2">
      <c r="A23" s="1"/>
      <c r="B23" s="15" t="s">
        <v>69</v>
      </c>
      <c r="C23" s="15" t="s">
        <v>70</v>
      </c>
      <c r="D23" s="17" t="s">
        <v>58</v>
      </c>
      <c r="E23" s="41" t="s">
        <v>64</v>
      </c>
      <c r="F23" s="18" t="s">
        <v>32</v>
      </c>
      <c r="G23" s="59" t="s">
        <v>71</v>
      </c>
      <c r="H23" s="59" t="s">
        <v>72</v>
      </c>
      <c r="I23" s="20" t="s">
        <v>20</v>
      </c>
      <c r="J23" s="60">
        <v>2.9</v>
      </c>
      <c r="K23" s="20" t="s">
        <v>20</v>
      </c>
      <c r="L23" s="20" t="s">
        <v>20</v>
      </c>
      <c r="M23" s="61">
        <v>3.39</v>
      </c>
      <c r="N23" s="1"/>
      <c r="O23" s="1"/>
      <c r="P23" s="1"/>
      <c r="Q23" s="1"/>
      <c r="R23" s="1"/>
      <c r="S23" s="1"/>
      <c r="T23" s="1"/>
      <c r="U23" s="1"/>
      <c r="V23" s="1"/>
      <c r="W23" s="1"/>
      <c r="X23" s="1"/>
      <c r="Y23" s="1"/>
      <c r="Z23" s="1"/>
    </row>
    <row r="24" spans="1:26" ht="52.5" customHeight="1" x14ac:dyDescent="0.2">
      <c r="A24" s="1"/>
      <c r="B24" s="16" t="s">
        <v>73</v>
      </c>
      <c r="C24" s="16" t="s">
        <v>74</v>
      </c>
      <c r="D24" s="17" t="s">
        <v>58</v>
      </c>
      <c r="E24" s="62" t="s">
        <v>64</v>
      </c>
      <c r="F24" s="18" t="s">
        <v>32</v>
      </c>
      <c r="G24" s="59" t="s">
        <v>71</v>
      </c>
      <c r="H24" s="59" t="s">
        <v>72</v>
      </c>
      <c r="I24" s="20" t="s">
        <v>20</v>
      </c>
      <c r="J24" s="47">
        <v>2.5</v>
      </c>
      <c r="K24" s="20" t="s">
        <v>20</v>
      </c>
      <c r="L24" s="20" t="s">
        <v>20</v>
      </c>
      <c r="M24" s="61">
        <v>3.3</v>
      </c>
      <c r="N24" s="1"/>
      <c r="O24" s="1"/>
      <c r="P24" s="1"/>
      <c r="Q24" s="1"/>
      <c r="R24" s="1"/>
      <c r="S24" s="1"/>
      <c r="T24" s="1"/>
      <c r="U24" s="1"/>
      <c r="V24" s="1"/>
      <c r="W24" s="1"/>
      <c r="X24" s="1"/>
      <c r="Y24" s="1"/>
      <c r="Z24" s="1"/>
    </row>
    <row r="25" spans="1:26" ht="52.5" customHeight="1" x14ac:dyDescent="0.2">
      <c r="A25" s="1"/>
      <c r="B25" s="15" t="s">
        <v>75</v>
      </c>
      <c r="C25" s="15" t="s">
        <v>76</v>
      </c>
      <c r="D25" s="17" t="s">
        <v>77</v>
      </c>
      <c r="E25" s="62" t="s">
        <v>78</v>
      </c>
      <c r="F25" s="28" t="s">
        <v>28</v>
      </c>
      <c r="G25" s="63" t="s">
        <v>33</v>
      </c>
      <c r="H25" s="63" t="s">
        <v>33</v>
      </c>
      <c r="I25" s="64" t="s">
        <v>33</v>
      </c>
      <c r="J25" s="64" t="s">
        <v>33</v>
      </c>
      <c r="K25" s="63" t="s">
        <v>33</v>
      </c>
      <c r="L25" s="63" t="s">
        <v>33</v>
      </c>
      <c r="M25" s="20" t="s">
        <v>20</v>
      </c>
      <c r="N25" s="1"/>
      <c r="O25" s="1"/>
      <c r="P25" s="1"/>
      <c r="Q25" s="1"/>
      <c r="R25" s="1"/>
      <c r="S25" s="1"/>
      <c r="T25" s="1"/>
      <c r="U25" s="1"/>
      <c r="V25" s="1"/>
      <c r="W25" s="1"/>
      <c r="X25" s="1"/>
      <c r="Y25" s="1"/>
      <c r="Z25" s="1"/>
    </row>
    <row r="26" spans="1:26" ht="52.5" customHeight="1" x14ac:dyDescent="0.2">
      <c r="A26" s="1"/>
      <c r="B26" s="15" t="s">
        <v>79</v>
      </c>
      <c r="C26" s="15" t="s">
        <v>80</v>
      </c>
      <c r="D26" s="17" t="s">
        <v>77</v>
      </c>
      <c r="E26" s="62" t="s">
        <v>78</v>
      </c>
      <c r="F26" s="28" t="s">
        <v>28</v>
      </c>
      <c r="G26" s="65">
        <v>15</v>
      </c>
      <c r="H26" s="65">
        <v>20</v>
      </c>
      <c r="I26" s="66">
        <v>17</v>
      </c>
      <c r="J26" s="66">
        <v>17</v>
      </c>
      <c r="K26" s="40">
        <v>16</v>
      </c>
      <c r="L26" s="40">
        <v>17</v>
      </c>
      <c r="M26" s="40">
        <v>12</v>
      </c>
      <c r="N26" s="1"/>
      <c r="O26" s="1"/>
      <c r="P26" s="1"/>
      <c r="Q26" s="1"/>
      <c r="R26" s="1"/>
      <c r="S26" s="1"/>
      <c r="T26" s="1"/>
      <c r="U26" s="1"/>
      <c r="V26" s="1"/>
      <c r="W26" s="1"/>
      <c r="X26" s="1"/>
      <c r="Y26" s="1"/>
      <c r="Z26" s="1"/>
    </row>
    <row r="27" spans="1:26" ht="52.5" customHeight="1" x14ac:dyDescent="0.2">
      <c r="A27" s="1"/>
      <c r="B27" s="15" t="s">
        <v>81</v>
      </c>
      <c r="C27" s="15" t="s">
        <v>82</v>
      </c>
      <c r="D27" s="17" t="s">
        <v>77</v>
      </c>
      <c r="E27" s="62" t="s">
        <v>78</v>
      </c>
      <c r="F27" s="28" t="s">
        <v>28</v>
      </c>
      <c r="G27" s="65">
        <v>250</v>
      </c>
      <c r="H27" s="65">
        <v>400</v>
      </c>
      <c r="I27" s="54">
        <v>170</v>
      </c>
      <c r="J27" s="54">
        <v>180</v>
      </c>
      <c r="K27" s="40">
        <v>450</v>
      </c>
      <c r="L27" s="40">
        <v>450</v>
      </c>
      <c r="M27" s="40">
        <v>550</v>
      </c>
      <c r="N27" s="1"/>
      <c r="O27" s="1"/>
      <c r="P27" s="1"/>
      <c r="Q27" s="1"/>
      <c r="R27" s="1"/>
      <c r="S27" s="1"/>
      <c r="T27" s="1"/>
      <c r="U27" s="1"/>
      <c r="V27" s="1"/>
      <c r="W27" s="1"/>
      <c r="X27" s="1"/>
      <c r="Y27" s="1"/>
      <c r="Z27" s="1"/>
    </row>
    <row r="28" spans="1:26" ht="52.5" customHeight="1" x14ac:dyDescent="0.2">
      <c r="A28" s="1"/>
      <c r="B28" s="15" t="s">
        <v>83</v>
      </c>
      <c r="C28" s="48" t="s">
        <v>84</v>
      </c>
      <c r="D28" s="17" t="s">
        <v>77</v>
      </c>
      <c r="E28" s="62" t="s">
        <v>78</v>
      </c>
      <c r="F28" s="28" t="s">
        <v>28</v>
      </c>
      <c r="G28" s="65">
        <v>10</v>
      </c>
      <c r="H28" s="65">
        <v>20</v>
      </c>
      <c r="I28" s="20" t="s">
        <v>20</v>
      </c>
      <c r="J28" s="20" t="s">
        <v>20</v>
      </c>
      <c r="K28" s="40">
        <v>14</v>
      </c>
      <c r="L28" s="40">
        <v>17</v>
      </c>
      <c r="M28" s="40">
        <v>4</v>
      </c>
      <c r="N28" s="1"/>
      <c r="O28" s="1"/>
      <c r="P28" s="1"/>
      <c r="Q28" s="1"/>
      <c r="R28" s="1"/>
      <c r="S28" s="1"/>
      <c r="T28" s="1"/>
      <c r="U28" s="1"/>
      <c r="V28" s="1"/>
      <c r="W28" s="1"/>
      <c r="X28" s="1"/>
      <c r="Y28" s="1"/>
      <c r="Z28" s="1"/>
    </row>
    <row r="29" spans="1:26" ht="52.5" customHeight="1" x14ac:dyDescent="0.2">
      <c r="A29" s="1"/>
      <c r="B29" s="15" t="s">
        <v>85</v>
      </c>
      <c r="C29" s="15" t="s">
        <v>86</v>
      </c>
      <c r="D29" s="32" t="s">
        <v>77</v>
      </c>
      <c r="E29" s="62" t="s">
        <v>78</v>
      </c>
      <c r="F29" s="28" t="s">
        <v>28</v>
      </c>
      <c r="G29" s="65" t="s">
        <v>29</v>
      </c>
      <c r="H29" s="65" t="s">
        <v>29</v>
      </c>
      <c r="I29" s="67">
        <v>35</v>
      </c>
      <c r="J29" s="67">
        <v>48</v>
      </c>
      <c r="K29" s="20">
        <v>56</v>
      </c>
      <c r="L29" s="20">
        <v>69</v>
      </c>
      <c r="M29" s="68">
        <v>64</v>
      </c>
      <c r="N29" s="1"/>
      <c r="O29" s="1"/>
      <c r="P29" s="1"/>
      <c r="Q29" s="1"/>
      <c r="R29" s="1"/>
      <c r="S29" s="1"/>
      <c r="T29" s="1"/>
      <c r="U29" s="1"/>
      <c r="V29" s="1"/>
      <c r="W29" s="1"/>
      <c r="X29" s="1"/>
      <c r="Y29" s="1"/>
      <c r="Z29" s="1"/>
    </row>
    <row r="30" spans="1:26" ht="52.5" customHeight="1" x14ac:dyDescent="0.2">
      <c r="A30" s="1"/>
      <c r="B30" s="15" t="s">
        <v>87</v>
      </c>
      <c r="C30" s="15" t="s">
        <v>88</v>
      </c>
      <c r="D30" s="32" t="s">
        <v>77</v>
      </c>
      <c r="E30" s="62" t="s">
        <v>78</v>
      </c>
      <c r="F30" s="28" t="s">
        <v>28</v>
      </c>
      <c r="G30" s="65" t="s">
        <v>29</v>
      </c>
      <c r="H30" s="65" t="s">
        <v>29</v>
      </c>
      <c r="I30" s="67">
        <v>24</v>
      </c>
      <c r="J30" s="67">
        <v>22</v>
      </c>
      <c r="K30" s="20">
        <v>29</v>
      </c>
      <c r="L30" s="20">
        <v>30</v>
      </c>
      <c r="M30" s="68">
        <v>34</v>
      </c>
      <c r="N30" s="1"/>
      <c r="O30" s="1"/>
      <c r="P30" s="1"/>
      <c r="Q30" s="1"/>
      <c r="R30" s="1"/>
      <c r="S30" s="1"/>
      <c r="T30" s="1"/>
      <c r="U30" s="1"/>
      <c r="V30" s="1"/>
      <c r="W30" s="1"/>
      <c r="X30" s="1"/>
      <c r="Y30" s="1"/>
      <c r="Z30" s="1"/>
    </row>
    <row r="31" spans="1:26" ht="52.5" customHeight="1" x14ac:dyDescent="0.2">
      <c r="A31" s="1"/>
      <c r="B31" s="15" t="s">
        <v>89</v>
      </c>
      <c r="C31" s="15" t="s">
        <v>90</v>
      </c>
      <c r="D31" s="32" t="s">
        <v>77</v>
      </c>
      <c r="E31" s="62" t="s">
        <v>78</v>
      </c>
      <c r="F31" s="18" t="s">
        <v>32</v>
      </c>
      <c r="G31" s="69" t="s">
        <v>33</v>
      </c>
      <c r="H31" s="69" t="s">
        <v>33</v>
      </c>
      <c r="I31" s="70" t="s">
        <v>20</v>
      </c>
      <c r="J31" s="71" t="s">
        <v>91</v>
      </c>
      <c r="K31" s="20" t="s">
        <v>20</v>
      </c>
      <c r="L31" s="20" t="s">
        <v>20</v>
      </c>
      <c r="M31" s="20" t="s">
        <v>20</v>
      </c>
      <c r="N31" s="1"/>
      <c r="O31" s="1"/>
      <c r="P31" s="1"/>
      <c r="Q31" s="1"/>
      <c r="R31" s="1"/>
      <c r="S31" s="1"/>
      <c r="T31" s="1"/>
      <c r="U31" s="1"/>
      <c r="V31" s="1"/>
      <c r="W31" s="1"/>
      <c r="X31" s="1"/>
      <c r="Y31" s="1"/>
      <c r="Z31" s="1"/>
    </row>
    <row r="32" spans="1:26" ht="52.5" customHeight="1" x14ac:dyDescent="0.2">
      <c r="A32" s="1"/>
      <c r="B32" s="15" t="s">
        <v>92</v>
      </c>
      <c r="C32" s="15" t="s">
        <v>93</v>
      </c>
      <c r="D32" s="32" t="s">
        <v>77</v>
      </c>
      <c r="E32" s="62" t="s">
        <v>94</v>
      </c>
      <c r="F32" s="28" t="s">
        <v>28</v>
      </c>
      <c r="G32" s="59" t="s">
        <v>95</v>
      </c>
      <c r="H32" s="59" t="s">
        <v>96</v>
      </c>
      <c r="I32" s="72">
        <v>3</v>
      </c>
      <c r="J32" s="72">
        <v>3.2</v>
      </c>
      <c r="K32" s="73">
        <v>3.38</v>
      </c>
      <c r="L32" s="74">
        <v>4.3</v>
      </c>
      <c r="M32" s="61">
        <v>4.12</v>
      </c>
      <c r="N32" s="1"/>
      <c r="O32" s="1"/>
      <c r="P32" s="1"/>
      <c r="Q32" s="1"/>
      <c r="R32" s="1"/>
      <c r="S32" s="1"/>
      <c r="T32" s="1"/>
      <c r="U32" s="1"/>
      <c r="V32" s="1"/>
      <c r="W32" s="1"/>
      <c r="X32" s="1"/>
      <c r="Y32" s="1"/>
      <c r="Z32" s="1"/>
    </row>
    <row r="33" spans="1:26" ht="52.5" customHeight="1" x14ac:dyDescent="0.2">
      <c r="A33" s="1"/>
      <c r="B33" s="15" t="s">
        <v>97</v>
      </c>
      <c r="C33" s="15" t="s">
        <v>98</v>
      </c>
      <c r="D33" s="75" t="s">
        <v>99</v>
      </c>
      <c r="E33" s="62" t="s">
        <v>100</v>
      </c>
      <c r="F33" s="28" t="s">
        <v>28</v>
      </c>
      <c r="G33" s="64" t="s">
        <v>33</v>
      </c>
      <c r="H33" s="64" t="s">
        <v>33</v>
      </c>
      <c r="I33" s="64" t="s">
        <v>33</v>
      </c>
      <c r="J33" s="64" t="s">
        <v>33</v>
      </c>
      <c r="K33" s="64" t="s">
        <v>33</v>
      </c>
      <c r="L33" s="64" t="s">
        <v>33</v>
      </c>
      <c r="M33" s="20" t="s">
        <v>20</v>
      </c>
      <c r="N33" s="1"/>
      <c r="O33" s="1"/>
      <c r="P33" s="1"/>
      <c r="Q33" s="1"/>
      <c r="R33" s="1"/>
      <c r="S33" s="1"/>
      <c r="T33" s="1"/>
      <c r="U33" s="1"/>
      <c r="V33" s="1"/>
      <c r="W33" s="1"/>
      <c r="X33" s="1"/>
      <c r="Y33" s="1"/>
      <c r="Z33" s="1"/>
    </row>
    <row r="34" spans="1:26" ht="52.5" customHeight="1" x14ac:dyDescent="0.2">
      <c r="A34" s="1"/>
      <c r="B34" s="15" t="s">
        <v>101</v>
      </c>
      <c r="C34" s="15" t="s">
        <v>102</v>
      </c>
      <c r="D34" s="75" t="s">
        <v>99</v>
      </c>
      <c r="E34" s="62" t="s">
        <v>100</v>
      </c>
      <c r="F34" s="28" t="s">
        <v>28</v>
      </c>
      <c r="G34" s="76" t="s">
        <v>33</v>
      </c>
      <c r="H34" s="76" t="s">
        <v>33</v>
      </c>
      <c r="I34" s="64" t="s">
        <v>33</v>
      </c>
      <c r="J34" s="64" t="s">
        <v>33</v>
      </c>
      <c r="K34" s="64" t="s">
        <v>33</v>
      </c>
      <c r="L34" s="64" t="s">
        <v>33</v>
      </c>
      <c r="M34" s="20" t="s">
        <v>20</v>
      </c>
      <c r="N34" s="1"/>
      <c r="O34" s="1"/>
      <c r="P34" s="1"/>
      <c r="Q34" s="1"/>
      <c r="R34" s="1"/>
      <c r="S34" s="1"/>
      <c r="T34" s="1"/>
      <c r="U34" s="1"/>
      <c r="V34" s="1"/>
      <c r="W34" s="1"/>
      <c r="X34" s="1"/>
      <c r="Y34" s="1"/>
      <c r="Z34" s="1"/>
    </row>
    <row r="35" spans="1:26" ht="52.5" customHeight="1" x14ac:dyDescent="0.2">
      <c r="A35" s="1"/>
      <c r="B35" s="15" t="s">
        <v>103</v>
      </c>
      <c r="C35" s="15" t="s">
        <v>104</v>
      </c>
      <c r="D35" s="75" t="s">
        <v>99</v>
      </c>
      <c r="E35" s="62" t="s">
        <v>78</v>
      </c>
      <c r="F35" s="28" t="s">
        <v>28</v>
      </c>
      <c r="G35" s="64" t="s">
        <v>33</v>
      </c>
      <c r="H35" s="64" t="s">
        <v>33</v>
      </c>
      <c r="I35" s="64" t="s">
        <v>33</v>
      </c>
      <c r="J35" s="64" t="s">
        <v>33</v>
      </c>
      <c r="K35" s="64" t="s">
        <v>33</v>
      </c>
      <c r="L35" s="64" t="s">
        <v>33</v>
      </c>
      <c r="M35" s="20" t="s">
        <v>20</v>
      </c>
      <c r="N35" s="1"/>
      <c r="O35" s="1"/>
      <c r="P35" s="1"/>
      <c r="Q35" s="1"/>
      <c r="R35" s="1"/>
      <c r="S35" s="1"/>
      <c r="T35" s="1"/>
      <c r="U35" s="1"/>
      <c r="V35" s="1"/>
      <c r="W35" s="1"/>
      <c r="X35" s="1"/>
      <c r="Y35" s="1"/>
      <c r="Z35" s="1"/>
    </row>
    <row r="36" spans="1:26" ht="52.5" customHeight="1" x14ac:dyDescent="0.2">
      <c r="A36" s="1"/>
      <c r="B36" s="77" t="s">
        <v>105</v>
      </c>
      <c r="C36" s="15" t="s">
        <v>106</v>
      </c>
      <c r="D36" s="75" t="s">
        <v>99</v>
      </c>
      <c r="E36" s="62" t="s">
        <v>100</v>
      </c>
      <c r="F36" s="28" t="s">
        <v>32</v>
      </c>
      <c r="G36" s="69" t="s">
        <v>33</v>
      </c>
      <c r="H36" s="69" t="s">
        <v>33</v>
      </c>
      <c r="I36" s="20" t="s">
        <v>20</v>
      </c>
      <c r="J36" s="40" t="s">
        <v>107</v>
      </c>
      <c r="K36" s="20" t="s">
        <v>20</v>
      </c>
      <c r="L36" s="20" t="s">
        <v>20</v>
      </c>
      <c r="M36" s="20" t="s">
        <v>20</v>
      </c>
      <c r="N36" s="1"/>
      <c r="O36" s="1"/>
      <c r="P36" s="1"/>
      <c r="Q36" s="1"/>
      <c r="R36" s="1"/>
      <c r="S36" s="1"/>
      <c r="T36" s="1"/>
      <c r="U36" s="1"/>
      <c r="V36" s="1"/>
      <c r="W36" s="1"/>
      <c r="X36" s="1"/>
      <c r="Y36" s="1"/>
      <c r="Z36" s="1"/>
    </row>
    <row r="37" spans="1:26" ht="52.5" customHeight="1" x14ac:dyDescent="0.2">
      <c r="A37" s="1"/>
      <c r="B37" s="15" t="s">
        <v>108</v>
      </c>
      <c r="C37" s="15" t="s">
        <v>109</v>
      </c>
      <c r="D37" s="78" t="s">
        <v>99</v>
      </c>
      <c r="E37" s="62" t="s">
        <v>100</v>
      </c>
      <c r="F37" s="28" t="s">
        <v>32</v>
      </c>
      <c r="G37" s="69" t="s">
        <v>33</v>
      </c>
      <c r="H37" s="69" t="s">
        <v>33</v>
      </c>
      <c r="I37" s="20" t="s">
        <v>20</v>
      </c>
      <c r="J37" s="40" t="s">
        <v>107</v>
      </c>
      <c r="K37" s="20" t="s">
        <v>20</v>
      </c>
      <c r="L37" s="20" t="s">
        <v>20</v>
      </c>
      <c r="M37" s="20" t="s">
        <v>20</v>
      </c>
      <c r="N37" s="1"/>
      <c r="O37" s="1"/>
      <c r="P37" s="1"/>
      <c r="Q37" s="1"/>
      <c r="R37" s="1"/>
      <c r="S37" s="1"/>
      <c r="T37" s="1"/>
      <c r="U37" s="1"/>
      <c r="V37" s="1"/>
      <c r="W37" s="1"/>
      <c r="X37" s="1"/>
      <c r="Y37" s="1"/>
      <c r="Z37" s="1"/>
    </row>
    <row r="38" spans="1:26" ht="52.5" customHeight="1" x14ac:dyDescent="0.2">
      <c r="A38" s="1"/>
      <c r="B38" s="77" t="s">
        <v>110</v>
      </c>
      <c r="C38" s="15" t="s">
        <v>111</v>
      </c>
      <c r="D38" s="78" t="s">
        <v>99</v>
      </c>
      <c r="E38" s="62" t="s">
        <v>112</v>
      </c>
      <c r="F38" s="28" t="s">
        <v>32</v>
      </c>
      <c r="G38" s="69" t="s">
        <v>33</v>
      </c>
      <c r="H38" s="69" t="s">
        <v>33</v>
      </c>
      <c r="I38" s="20" t="s">
        <v>20</v>
      </c>
      <c r="J38" s="40" t="s">
        <v>113</v>
      </c>
      <c r="K38" s="20" t="s">
        <v>20</v>
      </c>
      <c r="L38" s="20" t="s">
        <v>20</v>
      </c>
      <c r="M38" s="20" t="s">
        <v>20</v>
      </c>
      <c r="N38" s="1"/>
      <c r="O38" s="1"/>
      <c r="P38" s="1"/>
      <c r="Q38" s="1"/>
      <c r="R38" s="1"/>
      <c r="S38" s="1"/>
      <c r="T38" s="1"/>
      <c r="U38" s="1"/>
      <c r="V38" s="1"/>
      <c r="W38" s="1"/>
      <c r="X38" s="1"/>
      <c r="Y38" s="1"/>
      <c r="Z38" s="1"/>
    </row>
    <row r="39" spans="1:26" ht="52.5" customHeight="1" x14ac:dyDescent="0.2">
      <c r="A39" s="1"/>
      <c r="B39" s="15" t="s">
        <v>114</v>
      </c>
      <c r="C39" s="15" t="s">
        <v>115</v>
      </c>
      <c r="D39" s="75" t="s">
        <v>99</v>
      </c>
      <c r="E39" s="41" t="s">
        <v>44</v>
      </c>
      <c r="F39" s="28" t="s">
        <v>28</v>
      </c>
      <c r="G39" s="64" t="s">
        <v>33</v>
      </c>
      <c r="H39" s="64" t="s">
        <v>33</v>
      </c>
      <c r="I39" s="64" t="s">
        <v>33</v>
      </c>
      <c r="J39" s="64" t="s">
        <v>33</v>
      </c>
      <c r="K39" s="64" t="s">
        <v>33</v>
      </c>
      <c r="L39" s="64" t="s">
        <v>33</v>
      </c>
      <c r="M39" s="20" t="s">
        <v>20</v>
      </c>
      <c r="N39" s="1"/>
      <c r="O39" s="1"/>
      <c r="P39" s="1"/>
      <c r="Q39" s="1"/>
      <c r="R39" s="1"/>
      <c r="S39" s="1"/>
      <c r="T39" s="1"/>
      <c r="U39" s="1"/>
      <c r="V39" s="1"/>
      <c r="W39" s="1"/>
      <c r="X39" s="1"/>
      <c r="Y39" s="1"/>
      <c r="Z39" s="1"/>
    </row>
    <row r="40" spans="1:26" ht="52.5" customHeight="1" x14ac:dyDescent="0.2">
      <c r="A40" s="1"/>
      <c r="B40" s="15" t="s">
        <v>116</v>
      </c>
      <c r="C40" s="15" t="s">
        <v>117</v>
      </c>
      <c r="D40" s="17" t="s">
        <v>118</v>
      </c>
      <c r="E40" s="62" t="s">
        <v>119</v>
      </c>
      <c r="F40" s="28" t="s">
        <v>28</v>
      </c>
      <c r="G40" s="42">
        <v>0.3</v>
      </c>
      <c r="H40" s="42">
        <v>0.4</v>
      </c>
      <c r="I40" s="54" t="s">
        <v>120</v>
      </c>
      <c r="J40" s="54" t="s">
        <v>121</v>
      </c>
      <c r="K40" s="66" t="s">
        <v>122</v>
      </c>
      <c r="L40" s="66" t="s">
        <v>123</v>
      </c>
      <c r="M40" s="20" t="s">
        <v>20</v>
      </c>
      <c r="N40" s="1"/>
      <c r="O40" s="1"/>
      <c r="P40" s="1"/>
      <c r="Q40" s="1"/>
      <c r="R40" s="1"/>
      <c r="S40" s="1"/>
      <c r="T40" s="1"/>
      <c r="U40" s="1"/>
      <c r="V40" s="1"/>
      <c r="W40" s="1"/>
      <c r="X40" s="1"/>
      <c r="Y40" s="1"/>
      <c r="Z40" s="1"/>
    </row>
    <row r="41" spans="1:26" ht="52.5" customHeight="1" x14ac:dyDescent="0.2">
      <c r="A41" s="1"/>
      <c r="B41" s="15" t="s">
        <v>124</v>
      </c>
      <c r="C41" s="15" t="s">
        <v>125</v>
      </c>
      <c r="D41" s="17" t="s">
        <v>118</v>
      </c>
      <c r="E41" s="62" t="s">
        <v>119</v>
      </c>
      <c r="F41" s="28" t="s">
        <v>28</v>
      </c>
      <c r="G41" s="28">
        <v>35</v>
      </c>
      <c r="H41" s="28">
        <v>40</v>
      </c>
      <c r="I41" s="47">
        <v>41</v>
      </c>
      <c r="J41" s="66">
        <v>40</v>
      </c>
      <c r="K41" s="40">
        <v>40</v>
      </c>
      <c r="L41" s="40">
        <v>40</v>
      </c>
      <c r="M41" s="40">
        <v>40</v>
      </c>
      <c r="N41" s="1"/>
      <c r="O41" s="1"/>
      <c r="P41" s="1"/>
      <c r="Q41" s="1"/>
      <c r="R41" s="1"/>
      <c r="S41" s="1"/>
      <c r="T41" s="1"/>
      <c r="U41" s="1"/>
      <c r="V41" s="1"/>
      <c r="W41" s="1"/>
      <c r="X41" s="1"/>
      <c r="Y41" s="1"/>
      <c r="Z41" s="1"/>
    </row>
    <row r="42" spans="1:26" ht="52.5" customHeight="1" x14ac:dyDescent="0.2">
      <c r="A42" s="1"/>
      <c r="B42" s="15" t="s">
        <v>126</v>
      </c>
      <c r="C42" s="15" t="s">
        <v>127</v>
      </c>
      <c r="D42" s="17" t="s">
        <v>118</v>
      </c>
      <c r="E42" s="62" t="s">
        <v>119</v>
      </c>
      <c r="F42" s="28" t="s">
        <v>28</v>
      </c>
      <c r="G42" s="79">
        <v>0.6</v>
      </c>
      <c r="H42" s="65" t="s">
        <v>128</v>
      </c>
      <c r="I42" s="80" t="s">
        <v>129</v>
      </c>
      <c r="J42" s="80" t="s">
        <v>130</v>
      </c>
      <c r="K42" s="80" t="s">
        <v>131</v>
      </c>
      <c r="L42" s="40" t="s">
        <v>132</v>
      </c>
      <c r="M42" s="20" t="s">
        <v>20</v>
      </c>
      <c r="N42" s="1"/>
      <c r="O42" s="1"/>
      <c r="P42" s="1"/>
      <c r="Q42" s="1"/>
      <c r="R42" s="1"/>
      <c r="S42" s="1"/>
      <c r="T42" s="1"/>
      <c r="U42" s="1"/>
      <c r="V42" s="1"/>
      <c r="W42" s="1"/>
      <c r="X42" s="1"/>
      <c r="Y42" s="1"/>
      <c r="Z42" s="1"/>
    </row>
    <row r="43" spans="1:26" ht="52.5" customHeight="1" x14ac:dyDescent="0.2">
      <c r="A43" s="1"/>
      <c r="B43" s="15" t="s">
        <v>133</v>
      </c>
      <c r="C43" s="15" t="s">
        <v>134</v>
      </c>
      <c r="D43" s="17" t="s">
        <v>118</v>
      </c>
      <c r="E43" s="62" t="s">
        <v>119</v>
      </c>
      <c r="F43" s="28" t="s">
        <v>28</v>
      </c>
      <c r="G43" s="81">
        <v>1.5</v>
      </c>
      <c r="H43" s="20">
        <v>1</v>
      </c>
      <c r="I43" s="82">
        <f>201/131</f>
        <v>1.5343511450381679</v>
      </c>
      <c r="J43" s="82">
        <f>300/242</f>
        <v>1.2396694214876034</v>
      </c>
      <c r="K43" s="61">
        <v>1.36</v>
      </c>
      <c r="L43" s="61">
        <v>1.46</v>
      </c>
      <c r="M43" s="61">
        <v>1.1399999999999999</v>
      </c>
      <c r="N43" s="1"/>
      <c r="O43" s="1"/>
      <c r="P43" s="1"/>
      <c r="Q43" s="1"/>
      <c r="R43" s="1"/>
      <c r="S43" s="1"/>
      <c r="T43" s="1"/>
      <c r="U43" s="1"/>
      <c r="V43" s="1"/>
      <c r="W43" s="1"/>
      <c r="X43" s="1"/>
      <c r="Y43" s="1"/>
      <c r="Z43" s="1"/>
    </row>
    <row r="44" spans="1:26" ht="52.5" customHeight="1" x14ac:dyDescent="0.2">
      <c r="A44" s="1"/>
      <c r="B44" s="15" t="s">
        <v>135</v>
      </c>
      <c r="C44" s="15" t="s">
        <v>136</v>
      </c>
      <c r="D44" s="75" t="s">
        <v>137</v>
      </c>
      <c r="E44" s="62" t="s">
        <v>138</v>
      </c>
      <c r="F44" s="28" t="s">
        <v>28</v>
      </c>
      <c r="G44" s="68">
        <v>150</v>
      </c>
      <c r="H44" s="68">
        <v>250</v>
      </c>
      <c r="I44" s="40">
        <v>320</v>
      </c>
      <c r="J44" s="40">
        <v>313</v>
      </c>
      <c r="K44" s="40">
        <v>223</v>
      </c>
      <c r="L44" s="40">
        <v>265</v>
      </c>
      <c r="M44" s="40">
        <v>205</v>
      </c>
      <c r="N44" s="1"/>
      <c r="O44" s="1"/>
      <c r="P44" s="1"/>
      <c r="Q44" s="1"/>
      <c r="R44" s="1"/>
      <c r="S44" s="1"/>
      <c r="T44" s="1"/>
      <c r="U44" s="1"/>
      <c r="V44" s="1"/>
      <c r="W44" s="1"/>
      <c r="X44" s="1"/>
      <c r="Y44" s="1"/>
      <c r="Z44" s="1"/>
    </row>
    <row r="45" spans="1:26" ht="52.5" customHeight="1" x14ac:dyDescent="0.2">
      <c r="A45" s="1"/>
      <c r="B45" s="15" t="s">
        <v>139</v>
      </c>
      <c r="C45" s="15" t="s">
        <v>140</v>
      </c>
      <c r="D45" s="75" t="s">
        <v>137</v>
      </c>
      <c r="E45" s="62" t="s">
        <v>138</v>
      </c>
      <c r="F45" s="28" t="s">
        <v>28</v>
      </c>
      <c r="G45" s="65">
        <v>4</v>
      </c>
      <c r="H45" s="65">
        <v>5</v>
      </c>
      <c r="I45" s="83" t="s">
        <v>33</v>
      </c>
      <c r="J45" s="83" t="s">
        <v>33</v>
      </c>
      <c r="K45" s="83" t="s">
        <v>33</v>
      </c>
      <c r="L45" s="83" t="s">
        <v>33</v>
      </c>
      <c r="M45" s="84" t="s">
        <v>33</v>
      </c>
      <c r="N45" s="1"/>
      <c r="O45" s="1"/>
      <c r="P45" s="1"/>
      <c r="Q45" s="1"/>
      <c r="R45" s="1"/>
      <c r="S45" s="1"/>
      <c r="T45" s="1"/>
      <c r="U45" s="1"/>
      <c r="V45" s="1"/>
      <c r="W45" s="1"/>
      <c r="X45" s="1"/>
      <c r="Y45" s="1"/>
      <c r="Z45" s="1"/>
    </row>
    <row r="46" spans="1:26" ht="52.5" customHeight="1" x14ac:dyDescent="0.2">
      <c r="A46" s="1"/>
      <c r="B46" s="15" t="s">
        <v>141</v>
      </c>
      <c r="C46" s="15" t="s">
        <v>142</v>
      </c>
      <c r="D46" s="75" t="s">
        <v>137</v>
      </c>
      <c r="E46" s="62" t="s">
        <v>138</v>
      </c>
      <c r="F46" s="28" t="s">
        <v>28</v>
      </c>
      <c r="G46" s="65" t="s">
        <v>143</v>
      </c>
      <c r="H46" s="65" t="s">
        <v>144</v>
      </c>
      <c r="I46" s="83" t="s">
        <v>33</v>
      </c>
      <c r="J46" s="83" t="s">
        <v>33</v>
      </c>
      <c r="K46" s="83" t="s">
        <v>33</v>
      </c>
      <c r="L46" s="83" t="s">
        <v>33</v>
      </c>
      <c r="M46" s="84" t="s">
        <v>33</v>
      </c>
      <c r="N46" s="1"/>
      <c r="O46" s="1"/>
      <c r="P46" s="1"/>
      <c r="Q46" s="1"/>
      <c r="R46" s="1"/>
      <c r="S46" s="1"/>
      <c r="T46" s="1"/>
      <c r="U46" s="1"/>
      <c r="V46" s="1"/>
      <c r="W46" s="1"/>
      <c r="X46" s="1"/>
      <c r="Y46" s="1"/>
      <c r="Z46" s="1"/>
    </row>
    <row r="47" spans="1:26" ht="52.5" customHeight="1" x14ac:dyDescent="0.2">
      <c r="A47" s="1"/>
      <c r="B47" s="15" t="s">
        <v>145</v>
      </c>
      <c r="C47" s="15" t="s">
        <v>146</v>
      </c>
      <c r="D47" s="75" t="s">
        <v>137</v>
      </c>
      <c r="E47" s="62" t="s">
        <v>138</v>
      </c>
      <c r="F47" s="28" t="s">
        <v>28</v>
      </c>
      <c r="G47" s="67">
        <v>4.25</v>
      </c>
      <c r="H47" s="67">
        <v>4.7</v>
      </c>
      <c r="I47" s="85" t="s">
        <v>33</v>
      </c>
      <c r="J47" s="85" t="s">
        <v>33</v>
      </c>
      <c r="K47" s="85" t="s">
        <v>33</v>
      </c>
      <c r="L47" s="85" t="s">
        <v>33</v>
      </c>
      <c r="M47" s="84" t="s">
        <v>33</v>
      </c>
      <c r="N47" s="1"/>
      <c r="O47" s="1"/>
      <c r="P47" s="1"/>
      <c r="Q47" s="1"/>
      <c r="R47" s="1"/>
      <c r="S47" s="1"/>
      <c r="T47" s="1"/>
      <c r="U47" s="1"/>
      <c r="V47" s="1"/>
      <c r="W47" s="1"/>
      <c r="X47" s="1"/>
      <c r="Y47" s="1"/>
      <c r="Z47" s="1"/>
    </row>
    <row r="48" spans="1:26" ht="52.5" customHeight="1" x14ac:dyDescent="0.2">
      <c r="A48" s="1"/>
      <c r="B48" s="15" t="s">
        <v>147</v>
      </c>
      <c r="C48" s="15" t="s">
        <v>148</v>
      </c>
      <c r="D48" s="86" t="s">
        <v>149</v>
      </c>
      <c r="E48" s="62" t="s">
        <v>138</v>
      </c>
      <c r="F48" s="28" t="s">
        <v>28</v>
      </c>
      <c r="G48" s="76" t="s">
        <v>33</v>
      </c>
      <c r="H48" s="76" t="s">
        <v>33</v>
      </c>
      <c r="I48" s="76" t="s">
        <v>33</v>
      </c>
      <c r="J48" s="76" t="s">
        <v>33</v>
      </c>
      <c r="K48" s="76" t="s">
        <v>33</v>
      </c>
      <c r="L48" s="76" t="s">
        <v>33</v>
      </c>
      <c r="M48" s="20" t="s">
        <v>20</v>
      </c>
      <c r="N48" s="1"/>
      <c r="O48" s="1"/>
      <c r="P48" s="1"/>
      <c r="Q48" s="1"/>
      <c r="R48" s="1"/>
      <c r="S48" s="1"/>
      <c r="T48" s="1"/>
      <c r="U48" s="1"/>
      <c r="V48" s="1"/>
      <c r="W48" s="1"/>
      <c r="X48" s="1"/>
      <c r="Y48" s="1"/>
      <c r="Z48" s="1"/>
    </row>
    <row r="49" spans="1:26" ht="52.5" customHeight="1" x14ac:dyDescent="0.2">
      <c r="A49" s="1"/>
      <c r="B49" s="15" t="s">
        <v>150</v>
      </c>
      <c r="C49" s="15" t="s">
        <v>151</v>
      </c>
      <c r="D49" s="86" t="s">
        <v>149</v>
      </c>
      <c r="E49" s="62" t="s">
        <v>152</v>
      </c>
      <c r="F49" s="28" t="s">
        <v>28</v>
      </c>
      <c r="G49" s="68">
        <v>700</v>
      </c>
      <c r="H49" s="68">
        <v>1000</v>
      </c>
      <c r="I49" s="40">
        <v>1018</v>
      </c>
      <c r="J49" s="51">
        <v>1007</v>
      </c>
      <c r="K49" s="40">
        <v>1008</v>
      </c>
      <c r="L49" s="40">
        <v>967</v>
      </c>
      <c r="M49" s="40">
        <v>1011</v>
      </c>
      <c r="N49" s="1"/>
      <c r="O49" s="1"/>
      <c r="P49" s="1"/>
      <c r="Q49" s="1"/>
      <c r="R49" s="1"/>
      <c r="S49" s="1"/>
      <c r="T49" s="1"/>
      <c r="U49" s="1"/>
      <c r="V49" s="1"/>
      <c r="W49" s="1"/>
      <c r="X49" s="1"/>
      <c r="Y49" s="1"/>
      <c r="Z49" s="1"/>
    </row>
    <row r="50" spans="1:26" ht="52.5" customHeight="1" x14ac:dyDescent="0.2">
      <c r="A50" s="1"/>
      <c r="B50" s="15" t="s">
        <v>153</v>
      </c>
      <c r="C50" s="15" t="s">
        <v>154</v>
      </c>
      <c r="D50" s="86" t="s">
        <v>149</v>
      </c>
      <c r="E50" s="62" t="s">
        <v>138</v>
      </c>
      <c r="F50" s="28" t="s">
        <v>28</v>
      </c>
      <c r="G50" s="68">
        <v>500</v>
      </c>
      <c r="H50" s="68">
        <v>750</v>
      </c>
      <c r="I50" s="87">
        <v>711</v>
      </c>
      <c r="J50" s="40">
        <v>760</v>
      </c>
      <c r="K50" s="40">
        <v>706</v>
      </c>
      <c r="L50" s="40">
        <v>736</v>
      </c>
      <c r="M50" s="40">
        <v>817</v>
      </c>
      <c r="N50" s="1"/>
      <c r="O50" s="1"/>
      <c r="P50" s="1"/>
      <c r="Q50" s="1"/>
      <c r="R50" s="1"/>
      <c r="S50" s="1"/>
      <c r="T50" s="1"/>
      <c r="U50" s="1"/>
      <c r="V50" s="1"/>
      <c r="W50" s="1"/>
      <c r="X50" s="1"/>
      <c r="Y50" s="1"/>
      <c r="Z50" s="1"/>
    </row>
    <row r="51" spans="1:26" ht="52.5" customHeight="1" x14ac:dyDescent="0.2">
      <c r="A51" s="1"/>
      <c r="B51" s="15" t="s">
        <v>155</v>
      </c>
      <c r="C51" s="15" t="s">
        <v>156</v>
      </c>
      <c r="D51" s="86" t="s">
        <v>149</v>
      </c>
      <c r="E51" s="62" t="s">
        <v>138</v>
      </c>
      <c r="F51" s="28" t="s">
        <v>28</v>
      </c>
      <c r="G51" s="68">
        <v>300</v>
      </c>
      <c r="H51" s="68">
        <v>400</v>
      </c>
      <c r="I51" s="51">
        <v>394</v>
      </c>
      <c r="J51" s="40">
        <v>371</v>
      </c>
      <c r="K51" s="40">
        <v>370</v>
      </c>
      <c r="L51" s="40">
        <v>361</v>
      </c>
      <c r="M51" s="40">
        <v>375</v>
      </c>
      <c r="N51" s="1"/>
      <c r="O51" s="1"/>
      <c r="P51" s="1"/>
      <c r="Q51" s="1"/>
      <c r="R51" s="1"/>
      <c r="S51" s="1"/>
      <c r="T51" s="1"/>
      <c r="U51" s="1"/>
      <c r="V51" s="1"/>
      <c r="W51" s="1"/>
      <c r="X51" s="1"/>
      <c r="Y51" s="1"/>
      <c r="Z51" s="1"/>
    </row>
    <row r="52" spans="1:26" ht="52.5" customHeight="1" x14ac:dyDescent="0.2">
      <c r="A52" s="1"/>
      <c r="B52" s="15" t="s">
        <v>157</v>
      </c>
      <c r="C52" s="15" t="s">
        <v>158</v>
      </c>
      <c r="D52" s="86" t="s">
        <v>149</v>
      </c>
      <c r="E52" s="62" t="s">
        <v>138</v>
      </c>
      <c r="F52" s="28" t="s">
        <v>28</v>
      </c>
      <c r="G52" s="59" t="s">
        <v>159</v>
      </c>
      <c r="H52" s="59" t="s">
        <v>160</v>
      </c>
      <c r="I52" s="51" t="s">
        <v>161</v>
      </c>
      <c r="J52" s="40" t="s">
        <v>162</v>
      </c>
      <c r="K52" s="40" t="s">
        <v>163</v>
      </c>
      <c r="L52" s="40" t="s">
        <v>162</v>
      </c>
      <c r="M52" s="20" t="s">
        <v>20</v>
      </c>
      <c r="N52" s="1"/>
      <c r="O52" s="1"/>
      <c r="P52" s="1"/>
      <c r="Q52" s="1"/>
      <c r="R52" s="1"/>
      <c r="S52" s="1"/>
      <c r="T52" s="1"/>
      <c r="U52" s="1"/>
      <c r="V52" s="1"/>
      <c r="W52" s="1"/>
      <c r="X52" s="1"/>
      <c r="Y52" s="1"/>
      <c r="Z52" s="1"/>
    </row>
    <row r="53" spans="1:26" ht="52.5" customHeight="1" x14ac:dyDescent="0.2">
      <c r="A53" s="1"/>
      <c r="B53" s="15" t="s">
        <v>164</v>
      </c>
      <c r="C53" s="15" t="s">
        <v>165</v>
      </c>
      <c r="D53" s="86" t="s">
        <v>149</v>
      </c>
      <c r="E53" s="62" t="s">
        <v>138</v>
      </c>
      <c r="F53" s="18" t="s">
        <v>32</v>
      </c>
      <c r="G53" s="69" t="s">
        <v>33</v>
      </c>
      <c r="H53" s="69" t="s">
        <v>33</v>
      </c>
      <c r="I53" s="20" t="s">
        <v>20</v>
      </c>
      <c r="J53" s="51" t="s">
        <v>37</v>
      </c>
      <c r="K53" s="20" t="s">
        <v>20</v>
      </c>
      <c r="L53" s="20" t="s">
        <v>20</v>
      </c>
      <c r="M53" s="20" t="s">
        <v>20</v>
      </c>
      <c r="N53" s="1"/>
      <c r="O53" s="1"/>
      <c r="P53" s="1"/>
      <c r="Q53" s="1"/>
      <c r="R53" s="1"/>
      <c r="S53" s="1"/>
      <c r="T53" s="1"/>
      <c r="U53" s="1"/>
      <c r="V53" s="1"/>
      <c r="W53" s="1"/>
      <c r="X53" s="1"/>
      <c r="Y53" s="1"/>
      <c r="Z53" s="1"/>
    </row>
    <row r="54" spans="1:26" ht="52.5" customHeight="1" x14ac:dyDescent="0.2">
      <c r="A54" s="1"/>
      <c r="B54" s="15" t="s">
        <v>166</v>
      </c>
      <c r="C54" s="15" t="s">
        <v>167</v>
      </c>
      <c r="D54" s="86" t="s">
        <v>149</v>
      </c>
      <c r="E54" s="62" t="s">
        <v>138</v>
      </c>
      <c r="F54" s="18" t="s">
        <v>32</v>
      </c>
      <c r="G54" s="69" t="s">
        <v>33</v>
      </c>
      <c r="H54" s="69" t="s">
        <v>33</v>
      </c>
      <c r="I54" s="20" t="s">
        <v>20</v>
      </c>
      <c r="J54" s="51" t="s">
        <v>34</v>
      </c>
      <c r="K54" s="20" t="s">
        <v>20</v>
      </c>
      <c r="L54" s="20" t="s">
        <v>20</v>
      </c>
      <c r="M54" s="20" t="s">
        <v>20</v>
      </c>
      <c r="N54" s="1"/>
      <c r="O54" s="1"/>
      <c r="P54" s="1"/>
      <c r="Q54" s="1"/>
      <c r="R54" s="1"/>
      <c r="S54" s="1"/>
      <c r="T54" s="1"/>
      <c r="U54" s="1"/>
      <c r="V54" s="1"/>
      <c r="W54" s="1"/>
      <c r="X54" s="1"/>
      <c r="Y54" s="1"/>
      <c r="Z54" s="1"/>
    </row>
    <row r="55" spans="1:26" ht="52.5" customHeight="1" x14ac:dyDescent="0.2">
      <c r="A55" s="1"/>
      <c r="B55" s="15" t="s">
        <v>168</v>
      </c>
      <c r="C55" s="15" t="s">
        <v>169</v>
      </c>
      <c r="D55" s="75" t="s">
        <v>170</v>
      </c>
      <c r="E55" s="41" t="s">
        <v>171</v>
      </c>
      <c r="F55" s="28" t="s">
        <v>28</v>
      </c>
      <c r="G55" s="65" t="s">
        <v>29</v>
      </c>
      <c r="H55" s="65" t="s">
        <v>29</v>
      </c>
      <c r="I55" s="53">
        <v>12</v>
      </c>
      <c r="J55" s="88">
        <v>9</v>
      </c>
      <c r="K55" s="20">
        <v>5</v>
      </c>
      <c r="L55" s="20">
        <v>4</v>
      </c>
      <c r="M55" s="68">
        <v>11</v>
      </c>
      <c r="N55" s="1"/>
      <c r="O55" s="1"/>
      <c r="P55" s="1"/>
      <c r="Q55" s="1"/>
      <c r="R55" s="1"/>
      <c r="S55" s="1"/>
      <c r="T55" s="1"/>
      <c r="U55" s="1"/>
      <c r="V55" s="1"/>
      <c r="W55" s="1"/>
      <c r="X55" s="1"/>
      <c r="Y55" s="1"/>
      <c r="Z55" s="1"/>
    </row>
    <row r="56" spans="1:26" ht="52.5" customHeight="1" x14ac:dyDescent="0.2">
      <c r="A56" s="1"/>
      <c r="B56" s="15" t="s">
        <v>172</v>
      </c>
      <c r="C56" s="15" t="s">
        <v>173</v>
      </c>
      <c r="D56" s="75" t="s">
        <v>170</v>
      </c>
      <c r="E56" s="41" t="s">
        <v>171</v>
      </c>
      <c r="F56" s="28" t="s">
        <v>28</v>
      </c>
      <c r="G56" s="65" t="s">
        <v>29</v>
      </c>
      <c r="H56" s="65" t="s">
        <v>29</v>
      </c>
      <c r="I56" s="53">
        <v>1</v>
      </c>
      <c r="J56" s="88">
        <v>0</v>
      </c>
      <c r="K56" s="20">
        <v>0</v>
      </c>
      <c r="L56" s="20">
        <v>1</v>
      </c>
      <c r="M56" s="68">
        <v>1</v>
      </c>
      <c r="N56" s="1"/>
      <c r="O56" s="1"/>
      <c r="P56" s="1"/>
      <c r="Q56" s="1"/>
      <c r="R56" s="1"/>
      <c r="S56" s="1"/>
      <c r="T56" s="1"/>
      <c r="U56" s="1"/>
      <c r="V56" s="1"/>
      <c r="W56" s="1"/>
      <c r="X56" s="1"/>
      <c r="Y56" s="1"/>
      <c r="Z56" s="1"/>
    </row>
    <row r="57" spans="1:26" ht="52.5" customHeight="1" x14ac:dyDescent="0.2">
      <c r="A57" s="1"/>
      <c r="B57" s="15" t="s">
        <v>174</v>
      </c>
      <c r="C57" s="15" t="s">
        <v>175</v>
      </c>
      <c r="D57" s="75" t="s">
        <v>170</v>
      </c>
      <c r="E57" s="41" t="s">
        <v>171</v>
      </c>
      <c r="F57" s="28" t="s">
        <v>28</v>
      </c>
      <c r="G57" s="67" t="s">
        <v>176</v>
      </c>
      <c r="H57" s="67" t="s">
        <v>177</v>
      </c>
      <c r="I57" s="89" t="s">
        <v>178</v>
      </c>
      <c r="J57" s="89" t="s">
        <v>179</v>
      </c>
      <c r="K57" s="89" t="s">
        <v>180</v>
      </c>
      <c r="L57" s="89" t="s">
        <v>181</v>
      </c>
      <c r="M57" s="89" t="s">
        <v>182</v>
      </c>
      <c r="N57" s="1"/>
      <c r="O57" s="1"/>
      <c r="P57" s="1"/>
      <c r="Q57" s="1"/>
      <c r="R57" s="1"/>
      <c r="S57" s="1"/>
      <c r="T57" s="1"/>
      <c r="U57" s="1"/>
      <c r="V57" s="1"/>
      <c r="W57" s="1"/>
      <c r="X57" s="1"/>
      <c r="Y57" s="1"/>
      <c r="Z57" s="1"/>
    </row>
    <row r="58" spans="1:26" ht="52.5" customHeight="1" x14ac:dyDescent="0.2">
      <c r="A58" s="1"/>
      <c r="B58" s="15" t="s">
        <v>183</v>
      </c>
      <c r="C58" s="15" t="s">
        <v>184</v>
      </c>
      <c r="D58" s="75" t="s">
        <v>170</v>
      </c>
      <c r="E58" s="41" t="s">
        <v>171</v>
      </c>
      <c r="F58" s="28" t="s">
        <v>28</v>
      </c>
      <c r="G58" s="90" t="s">
        <v>185</v>
      </c>
      <c r="H58" s="91" t="s">
        <v>71</v>
      </c>
      <c r="I58" s="92" t="s">
        <v>186</v>
      </c>
      <c r="J58" s="80" t="s">
        <v>72</v>
      </c>
      <c r="K58" s="93" t="s">
        <v>187</v>
      </c>
      <c r="L58" s="94" t="s">
        <v>188</v>
      </c>
      <c r="M58" s="20" t="s">
        <v>20</v>
      </c>
      <c r="N58" s="1"/>
      <c r="O58" s="1"/>
      <c r="P58" s="1"/>
      <c r="Q58" s="1"/>
      <c r="R58" s="1"/>
      <c r="S58" s="1"/>
      <c r="T58" s="1"/>
      <c r="U58" s="1"/>
      <c r="V58" s="1"/>
      <c r="W58" s="1"/>
      <c r="X58" s="1"/>
      <c r="Y58" s="1"/>
      <c r="Z58" s="1"/>
    </row>
    <row r="59" spans="1:26" ht="52.5" customHeight="1" x14ac:dyDescent="0.2">
      <c r="A59" s="1"/>
      <c r="B59" s="15" t="s">
        <v>189</v>
      </c>
      <c r="C59" s="15" t="s">
        <v>190</v>
      </c>
      <c r="D59" s="75" t="s">
        <v>191</v>
      </c>
      <c r="E59" s="62" t="s">
        <v>192</v>
      </c>
      <c r="F59" s="28" t="s">
        <v>193</v>
      </c>
      <c r="G59" s="65" t="s">
        <v>29</v>
      </c>
      <c r="H59" s="65" t="s">
        <v>29</v>
      </c>
      <c r="I59" s="76" t="s">
        <v>33</v>
      </c>
      <c r="J59" s="76" t="s">
        <v>33</v>
      </c>
      <c r="K59" s="76" t="s">
        <v>33</v>
      </c>
      <c r="L59" s="76" t="s">
        <v>33</v>
      </c>
      <c r="M59" s="20" t="s">
        <v>20</v>
      </c>
      <c r="N59" s="1"/>
      <c r="O59" s="1"/>
      <c r="P59" s="1"/>
      <c r="Q59" s="1"/>
      <c r="R59" s="1"/>
      <c r="S59" s="1"/>
      <c r="T59" s="1"/>
      <c r="U59" s="1"/>
      <c r="V59" s="1"/>
      <c r="W59" s="1"/>
      <c r="X59" s="1"/>
      <c r="Y59" s="1"/>
      <c r="Z59" s="1"/>
    </row>
    <row r="60" spans="1:26" ht="52.5" customHeight="1" x14ac:dyDescent="0.2">
      <c r="A60" s="1"/>
      <c r="B60" s="15" t="s">
        <v>194</v>
      </c>
      <c r="C60" s="15" t="s">
        <v>195</v>
      </c>
      <c r="D60" s="75" t="s">
        <v>191</v>
      </c>
      <c r="E60" s="62" t="s">
        <v>192</v>
      </c>
      <c r="F60" s="28" t="s">
        <v>193</v>
      </c>
      <c r="G60" s="65" t="s">
        <v>29</v>
      </c>
      <c r="H60" s="65" t="s">
        <v>29</v>
      </c>
      <c r="I60" s="95" t="s">
        <v>33</v>
      </c>
      <c r="J60" s="95" t="s">
        <v>33</v>
      </c>
      <c r="K60" s="95" t="s">
        <v>33</v>
      </c>
      <c r="L60" s="95" t="s">
        <v>33</v>
      </c>
      <c r="M60" s="20" t="s">
        <v>20</v>
      </c>
      <c r="N60" s="1"/>
      <c r="O60" s="1"/>
      <c r="P60" s="1"/>
      <c r="Q60" s="1"/>
      <c r="R60" s="1"/>
      <c r="S60" s="1"/>
      <c r="T60" s="1"/>
      <c r="U60" s="1"/>
      <c r="V60" s="1"/>
      <c r="W60" s="1"/>
      <c r="X60" s="1"/>
      <c r="Y60" s="1"/>
      <c r="Z60" s="1"/>
    </row>
    <row r="61" spans="1:26" ht="52.5" customHeight="1" x14ac:dyDescent="0.2">
      <c r="A61" s="1"/>
      <c r="B61" s="15" t="s">
        <v>196</v>
      </c>
      <c r="C61" s="15" t="s">
        <v>197</v>
      </c>
      <c r="D61" s="75" t="s">
        <v>191</v>
      </c>
      <c r="E61" s="62" t="s">
        <v>192</v>
      </c>
      <c r="F61" s="28" t="s">
        <v>193</v>
      </c>
      <c r="G61" s="57" t="s">
        <v>33</v>
      </c>
      <c r="H61" s="57" t="s">
        <v>33</v>
      </c>
      <c r="I61" s="57" t="s">
        <v>33</v>
      </c>
      <c r="J61" s="57" t="s">
        <v>33</v>
      </c>
      <c r="K61" s="57" t="s">
        <v>33</v>
      </c>
      <c r="L61" s="57" t="s">
        <v>33</v>
      </c>
      <c r="M61" s="20" t="s">
        <v>20</v>
      </c>
      <c r="N61" s="1"/>
      <c r="O61" s="1"/>
      <c r="P61" s="1"/>
      <c r="Q61" s="1"/>
      <c r="R61" s="1"/>
      <c r="S61" s="1"/>
      <c r="T61" s="1"/>
      <c r="U61" s="1"/>
      <c r="V61" s="1"/>
      <c r="W61" s="1"/>
      <c r="X61" s="1"/>
      <c r="Y61" s="1"/>
      <c r="Z61" s="1"/>
    </row>
    <row r="62" spans="1:26" ht="52.5" customHeight="1" x14ac:dyDescent="0.2">
      <c r="A62" s="1"/>
      <c r="B62" s="15" t="s">
        <v>198</v>
      </c>
      <c r="C62" s="15" t="s">
        <v>199</v>
      </c>
      <c r="D62" s="75" t="s">
        <v>191</v>
      </c>
      <c r="E62" s="62" t="s">
        <v>192</v>
      </c>
      <c r="F62" s="28" t="s">
        <v>32</v>
      </c>
      <c r="G62" s="41" t="s">
        <v>72</v>
      </c>
      <c r="H62" s="91" t="s">
        <v>96</v>
      </c>
      <c r="I62" s="96" t="s">
        <v>107</v>
      </c>
      <c r="J62" s="20" t="s">
        <v>20</v>
      </c>
      <c r="K62" s="20" t="s">
        <v>20</v>
      </c>
      <c r="L62" s="20" t="s">
        <v>20</v>
      </c>
      <c r="M62" s="20" t="s">
        <v>20</v>
      </c>
      <c r="N62" s="1"/>
      <c r="O62" s="1"/>
      <c r="P62" s="1"/>
      <c r="Q62" s="1"/>
      <c r="R62" s="1"/>
      <c r="S62" s="1"/>
      <c r="T62" s="1"/>
      <c r="U62" s="1"/>
      <c r="V62" s="1"/>
      <c r="W62" s="1"/>
      <c r="X62" s="1"/>
      <c r="Y62" s="1"/>
      <c r="Z62" s="1"/>
    </row>
    <row r="63" spans="1:26" ht="52.5" customHeight="1" x14ac:dyDescent="0.2">
      <c r="A63" s="1"/>
      <c r="B63" s="15" t="s">
        <v>200</v>
      </c>
      <c r="C63" s="15" t="s">
        <v>201</v>
      </c>
      <c r="D63" s="75" t="s">
        <v>202</v>
      </c>
      <c r="E63" s="62" t="s">
        <v>192</v>
      </c>
      <c r="F63" s="28" t="s">
        <v>28</v>
      </c>
      <c r="G63" s="42">
        <v>0.4</v>
      </c>
      <c r="H63" s="42">
        <v>0.6</v>
      </c>
      <c r="I63" s="76" t="s">
        <v>33</v>
      </c>
      <c r="J63" s="76" t="s">
        <v>33</v>
      </c>
      <c r="K63" s="76" t="s">
        <v>33</v>
      </c>
      <c r="L63" s="76" t="s">
        <v>33</v>
      </c>
      <c r="M63" s="20" t="s">
        <v>20</v>
      </c>
      <c r="N63" s="1"/>
      <c r="O63" s="1"/>
      <c r="P63" s="1"/>
      <c r="Q63" s="1"/>
      <c r="R63" s="1"/>
      <c r="S63" s="1"/>
      <c r="T63" s="1"/>
      <c r="U63" s="1"/>
      <c r="V63" s="1"/>
      <c r="W63" s="1"/>
      <c r="X63" s="1"/>
      <c r="Y63" s="1"/>
      <c r="Z63" s="1"/>
    </row>
    <row r="64" spans="1:26" ht="52.5" customHeight="1" x14ac:dyDescent="0.2">
      <c r="A64" s="1"/>
      <c r="B64" s="15" t="s">
        <v>203</v>
      </c>
      <c r="C64" s="15" t="s">
        <v>204</v>
      </c>
      <c r="D64" s="75" t="s">
        <v>202</v>
      </c>
      <c r="E64" s="62" t="s">
        <v>192</v>
      </c>
      <c r="F64" s="28" t="s">
        <v>193</v>
      </c>
      <c r="G64" s="42">
        <v>0.4</v>
      </c>
      <c r="H64" s="42">
        <v>0.6</v>
      </c>
      <c r="I64" s="95" t="s">
        <v>33</v>
      </c>
      <c r="J64" s="95" t="s">
        <v>33</v>
      </c>
      <c r="K64" s="95" t="s">
        <v>33</v>
      </c>
      <c r="L64" s="95" t="s">
        <v>33</v>
      </c>
      <c r="M64" s="20" t="s">
        <v>20</v>
      </c>
      <c r="N64" s="1"/>
      <c r="O64" s="1"/>
      <c r="P64" s="1"/>
      <c r="Q64" s="1"/>
      <c r="R64" s="1"/>
      <c r="S64" s="1"/>
      <c r="T64" s="1"/>
      <c r="U64" s="1"/>
      <c r="V64" s="1"/>
      <c r="W64" s="1"/>
      <c r="X64" s="1"/>
      <c r="Y64" s="1"/>
      <c r="Z64" s="1"/>
    </row>
    <row r="65" spans="1:26" ht="52.5" customHeight="1" x14ac:dyDescent="0.2">
      <c r="A65" s="1"/>
      <c r="B65" s="15" t="s">
        <v>205</v>
      </c>
      <c r="C65" s="15" t="s">
        <v>206</v>
      </c>
      <c r="D65" s="75" t="s">
        <v>202</v>
      </c>
      <c r="E65" s="62" t="s">
        <v>192</v>
      </c>
      <c r="F65" s="28" t="s">
        <v>193</v>
      </c>
      <c r="G65" s="76" t="s">
        <v>33</v>
      </c>
      <c r="H65" s="76" t="s">
        <v>33</v>
      </c>
      <c r="I65" s="64" t="s">
        <v>33</v>
      </c>
      <c r="J65" s="64" t="s">
        <v>33</v>
      </c>
      <c r="K65" s="64" t="s">
        <v>33</v>
      </c>
      <c r="L65" s="64" t="s">
        <v>33</v>
      </c>
      <c r="M65" s="97" t="s">
        <v>33</v>
      </c>
      <c r="N65" s="1"/>
      <c r="O65" s="1"/>
      <c r="P65" s="1"/>
      <c r="Q65" s="1"/>
      <c r="R65" s="1"/>
      <c r="S65" s="1"/>
      <c r="T65" s="1"/>
      <c r="U65" s="1"/>
      <c r="V65" s="1"/>
      <c r="W65" s="1"/>
      <c r="X65" s="1"/>
      <c r="Y65" s="1"/>
      <c r="Z65" s="1"/>
    </row>
    <row r="66" spans="1:26" ht="52.5" customHeight="1" x14ac:dyDescent="0.2">
      <c r="A66" s="1"/>
      <c r="B66" s="15" t="s">
        <v>207</v>
      </c>
      <c r="C66" s="15" t="s">
        <v>208</v>
      </c>
      <c r="D66" s="86" t="s">
        <v>209</v>
      </c>
      <c r="E66" s="62" t="s">
        <v>192</v>
      </c>
      <c r="F66" s="28" t="s">
        <v>28</v>
      </c>
      <c r="G66" s="68">
        <v>1000</v>
      </c>
      <c r="H66" s="68">
        <v>1400</v>
      </c>
      <c r="I66" s="82">
        <v>1081.0999999999999</v>
      </c>
      <c r="J66" s="40">
        <v>1020</v>
      </c>
      <c r="K66" s="40">
        <v>1514</v>
      </c>
      <c r="L66" s="55">
        <v>878</v>
      </c>
      <c r="M66" s="40">
        <v>3129</v>
      </c>
      <c r="N66" s="1"/>
      <c r="O66" s="1"/>
      <c r="P66" s="1"/>
      <c r="Q66" s="1"/>
      <c r="R66" s="1"/>
      <c r="S66" s="1"/>
      <c r="T66" s="1"/>
      <c r="U66" s="1"/>
      <c r="V66" s="1"/>
      <c r="W66" s="1"/>
      <c r="X66" s="1"/>
      <c r="Y66" s="1"/>
      <c r="Z66" s="1"/>
    </row>
    <row r="67" spans="1:26" ht="52.5" customHeight="1" x14ac:dyDescent="0.2">
      <c r="A67" s="1"/>
      <c r="B67" s="15" t="s">
        <v>210</v>
      </c>
      <c r="C67" s="15" t="s">
        <v>211</v>
      </c>
      <c r="D67" s="86" t="s">
        <v>209</v>
      </c>
      <c r="E67" s="62" t="s">
        <v>192</v>
      </c>
      <c r="F67" s="28" t="s">
        <v>193</v>
      </c>
      <c r="G67" s="20">
        <v>1000</v>
      </c>
      <c r="H67" s="20">
        <v>1200</v>
      </c>
      <c r="I67" s="87">
        <v>1537</v>
      </c>
      <c r="J67" s="98">
        <v>1165.5</v>
      </c>
      <c r="K67" s="55">
        <v>142</v>
      </c>
      <c r="L67" s="40">
        <v>1565</v>
      </c>
      <c r="M67" s="82">
        <v>2401.5</v>
      </c>
      <c r="N67" s="1"/>
      <c r="O67" s="1"/>
      <c r="P67" s="1"/>
      <c r="Q67" s="1"/>
      <c r="R67" s="1"/>
      <c r="S67" s="1"/>
      <c r="T67" s="1"/>
      <c r="U67" s="1"/>
      <c r="V67" s="1"/>
      <c r="W67" s="1"/>
      <c r="X67" s="1"/>
      <c r="Y67" s="1"/>
      <c r="Z67" s="1"/>
    </row>
    <row r="68" spans="1:26" ht="52.5" customHeight="1" x14ac:dyDescent="0.2">
      <c r="A68" s="1"/>
      <c r="B68" s="15" t="s">
        <v>212</v>
      </c>
      <c r="C68" s="15" t="s">
        <v>213</v>
      </c>
      <c r="D68" s="86" t="s">
        <v>209</v>
      </c>
      <c r="E68" s="62" t="s">
        <v>192</v>
      </c>
      <c r="F68" s="28" t="s">
        <v>32</v>
      </c>
      <c r="G68" s="99">
        <v>0.6</v>
      </c>
      <c r="H68" s="99">
        <v>0.8</v>
      </c>
      <c r="I68" s="20" t="s">
        <v>20</v>
      </c>
      <c r="J68" s="98">
        <v>3.5</v>
      </c>
      <c r="K68" s="20" t="s">
        <v>20</v>
      </c>
      <c r="L68" s="20" t="s">
        <v>20</v>
      </c>
      <c r="M68" s="68" t="s">
        <v>20</v>
      </c>
      <c r="N68" s="1"/>
      <c r="O68" s="1"/>
      <c r="P68" s="1"/>
      <c r="Q68" s="1"/>
      <c r="R68" s="1"/>
      <c r="S68" s="1"/>
      <c r="T68" s="1"/>
      <c r="U68" s="1"/>
      <c r="V68" s="1"/>
      <c r="W68" s="1"/>
      <c r="X68" s="1"/>
      <c r="Y68" s="1"/>
      <c r="Z68" s="1"/>
    </row>
    <row r="69" spans="1:26" ht="52.5" customHeight="1" x14ac:dyDescent="0.2">
      <c r="A69" s="1"/>
      <c r="B69" s="15" t="s">
        <v>214</v>
      </c>
      <c r="C69" s="15" t="s">
        <v>215</v>
      </c>
      <c r="D69" s="86" t="s">
        <v>209</v>
      </c>
      <c r="E69" s="62" t="s">
        <v>192</v>
      </c>
      <c r="F69" s="28" t="s">
        <v>193</v>
      </c>
      <c r="G69" s="99">
        <v>0.6</v>
      </c>
      <c r="H69" s="100" t="s">
        <v>72</v>
      </c>
      <c r="I69" s="20" t="s">
        <v>20</v>
      </c>
      <c r="J69" s="20" t="s">
        <v>20</v>
      </c>
      <c r="K69" s="61">
        <v>3.54</v>
      </c>
      <c r="L69" s="61">
        <v>3.28</v>
      </c>
      <c r="M69" s="61">
        <v>3.51</v>
      </c>
      <c r="N69" s="1"/>
      <c r="O69" s="1"/>
      <c r="P69" s="1"/>
      <c r="Q69" s="1"/>
      <c r="R69" s="1"/>
      <c r="S69" s="1"/>
      <c r="T69" s="1"/>
      <c r="U69" s="1"/>
      <c r="V69" s="1"/>
      <c r="W69" s="1"/>
      <c r="X69" s="1"/>
      <c r="Y69" s="1"/>
      <c r="Z69" s="1"/>
    </row>
    <row r="70" spans="1:26" ht="52.5" customHeight="1" x14ac:dyDescent="0.2">
      <c r="A70" s="1"/>
      <c r="B70" s="15" t="s">
        <v>216</v>
      </c>
      <c r="C70" s="15" t="s">
        <v>217</v>
      </c>
      <c r="D70" s="86" t="s">
        <v>218</v>
      </c>
      <c r="E70" s="62" t="s">
        <v>192</v>
      </c>
      <c r="F70" s="28" t="s">
        <v>28</v>
      </c>
      <c r="G70" s="42">
        <v>0.95</v>
      </c>
      <c r="H70" s="101">
        <v>1</v>
      </c>
      <c r="I70" s="30">
        <v>1</v>
      </c>
      <c r="J70" s="43">
        <v>1</v>
      </c>
      <c r="K70" s="43">
        <v>1</v>
      </c>
      <c r="L70" s="80">
        <v>0.98960000000000004</v>
      </c>
      <c r="M70" s="80">
        <v>0.98880000000000001</v>
      </c>
      <c r="N70" s="1"/>
      <c r="O70" s="1"/>
      <c r="P70" s="1"/>
      <c r="Q70" s="1"/>
      <c r="R70" s="1"/>
      <c r="S70" s="1"/>
      <c r="T70" s="1"/>
      <c r="U70" s="1"/>
      <c r="V70" s="1"/>
      <c r="W70" s="1"/>
      <c r="X70" s="1"/>
      <c r="Y70" s="1"/>
      <c r="Z70" s="1"/>
    </row>
    <row r="71" spans="1:26" ht="52.5" customHeight="1" x14ac:dyDescent="0.2">
      <c r="A71" s="1"/>
      <c r="B71" s="15" t="s">
        <v>219</v>
      </c>
      <c r="C71" s="102" t="s">
        <v>220</v>
      </c>
      <c r="D71" s="86" t="s">
        <v>218</v>
      </c>
      <c r="E71" s="62" t="s">
        <v>192</v>
      </c>
      <c r="F71" s="28" t="s">
        <v>32</v>
      </c>
      <c r="G71" s="99">
        <v>0.6</v>
      </c>
      <c r="H71" s="100" t="s">
        <v>72</v>
      </c>
      <c r="I71" s="20" t="s">
        <v>20</v>
      </c>
      <c r="J71" s="40" t="s">
        <v>113</v>
      </c>
      <c r="K71" s="20" t="s">
        <v>20</v>
      </c>
      <c r="L71" s="20" t="s">
        <v>20</v>
      </c>
      <c r="M71" s="20" t="s">
        <v>20</v>
      </c>
      <c r="N71" s="1"/>
      <c r="O71" s="1"/>
      <c r="P71" s="1"/>
      <c r="Q71" s="1"/>
      <c r="R71" s="1"/>
      <c r="S71" s="1"/>
      <c r="T71" s="1"/>
      <c r="U71" s="1"/>
      <c r="V71" s="1"/>
      <c r="W71" s="1"/>
      <c r="X71" s="1"/>
      <c r="Y71" s="1"/>
      <c r="Z71" s="1"/>
    </row>
    <row r="72" spans="1:26" ht="52.5" customHeight="1" x14ac:dyDescent="0.2">
      <c r="A72" s="1"/>
      <c r="B72" s="15" t="s">
        <v>221</v>
      </c>
      <c r="C72" s="15" t="s">
        <v>222</v>
      </c>
      <c r="D72" s="86" t="s">
        <v>223</v>
      </c>
      <c r="E72" s="62" t="s">
        <v>94</v>
      </c>
      <c r="F72" s="28" t="s">
        <v>224</v>
      </c>
      <c r="G72" s="99">
        <v>0.6</v>
      </c>
      <c r="H72" s="100" t="s">
        <v>225</v>
      </c>
      <c r="I72" s="20" t="s">
        <v>20</v>
      </c>
      <c r="J72" s="93" t="s">
        <v>226</v>
      </c>
      <c r="K72" s="93" t="s">
        <v>227</v>
      </c>
      <c r="L72" s="93" t="s">
        <v>228</v>
      </c>
      <c r="M72" s="68" t="s">
        <v>20</v>
      </c>
      <c r="N72" s="1"/>
      <c r="O72" s="1"/>
      <c r="P72" s="1"/>
      <c r="Q72" s="1"/>
      <c r="R72" s="1"/>
      <c r="S72" s="1"/>
      <c r="T72" s="1"/>
      <c r="U72" s="1"/>
      <c r="V72" s="1"/>
      <c r="W72" s="1"/>
      <c r="X72" s="1"/>
      <c r="Y72" s="1"/>
      <c r="Z72" s="1"/>
    </row>
    <row r="73" spans="1:26" ht="52.5" customHeight="1" x14ac:dyDescent="0.2">
      <c r="A73" s="1"/>
      <c r="B73" s="15" t="s">
        <v>229</v>
      </c>
      <c r="C73" s="16" t="s">
        <v>230</v>
      </c>
      <c r="D73" s="86" t="s">
        <v>223</v>
      </c>
      <c r="E73" s="41" t="s">
        <v>94</v>
      </c>
      <c r="F73" s="65" t="s">
        <v>32</v>
      </c>
      <c r="G73" s="103" t="s">
        <v>71</v>
      </c>
      <c r="H73" s="103" t="s">
        <v>72</v>
      </c>
      <c r="I73" s="40" t="s">
        <v>113</v>
      </c>
      <c r="J73" s="20" t="s">
        <v>20</v>
      </c>
      <c r="K73" s="20" t="s">
        <v>20</v>
      </c>
      <c r="L73" s="20" t="s">
        <v>20</v>
      </c>
      <c r="M73" s="40" t="s">
        <v>231</v>
      </c>
      <c r="N73" s="1"/>
      <c r="O73" s="1"/>
      <c r="P73" s="1"/>
      <c r="Q73" s="1"/>
      <c r="R73" s="1"/>
      <c r="S73" s="1"/>
      <c r="T73" s="1"/>
      <c r="U73" s="1"/>
      <c r="V73" s="1"/>
      <c r="W73" s="1"/>
      <c r="X73" s="1"/>
      <c r="Y73" s="1"/>
      <c r="Z73" s="1"/>
    </row>
    <row r="74" spans="1:26" ht="52.5" customHeight="1" x14ac:dyDescent="0.2">
      <c r="A74" s="1"/>
      <c r="B74" s="15" t="s">
        <v>232</v>
      </c>
      <c r="C74" s="16" t="s">
        <v>233</v>
      </c>
      <c r="D74" s="86" t="s">
        <v>223</v>
      </c>
      <c r="E74" s="41" t="s">
        <v>94</v>
      </c>
      <c r="F74" s="65" t="s">
        <v>32</v>
      </c>
      <c r="G74" s="104">
        <v>0.6</v>
      </c>
      <c r="H74" s="103" t="s">
        <v>37</v>
      </c>
      <c r="I74" s="20" t="s">
        <v>20</v>
      </c>
      <c r="J74" s="40" t="s">
        <v>234</v>
      </c>
      <c r="K74" s="20" t="s">
        <v>20</v>
      </c>
      <c r="L74" s="20" t="s">
        <v>20</v>
      </c>
      <c r="M74" s="68" t="s">
        <v>20</v>
      </c>
      <c r="N74" s="1"/>
      <c r="O74" s="1"/>
      <c r="P74" s="1"/>
      <c r="Q74" s="1"/>
      <c r="R74" s="1"/>
      <c r="S74" s="1"/>
      <c r="T74" s="1"/>
      <c r="U74" s="1"/>
      <c r="V74" s="1"/>
      <c r="W74" s="1"/>
      <c r="X74" s="1"/>
      <c r="Y74" s="1"/>
      <c r="Z74" s="1"/>
    </row>
    <row r="75" spans="1:26" ht="52.5" customHeight="1" x14ac:dyDescent="0.2">
      <c r="A75" s="1"/>
      <c r="B75" s="15" t="s">
        <v>235</v>
      </c>
      <c r="C75" s="15" t="s">
        <v>236</v>
      </c>
      <c r="D75" s="17" t="s">
        <v>237</v>
      </c>
      <c r="E75" s="41" t="s">
        <v>94</v>
      </c>
      <c r="F75" s="65" t="s">
        <v>32</v>
      </c>
      <c r="G75" s="104">
        <v>0.6</v>
      </c>
      <c r="H75" s="105" t="s">
        <v>72</v>
      </c>
      <c r="I75" s="20" t="s">
        <v>20</v>
      </c>
      <c r="J75" s="93" t="s">
        <v>188</v>
      </c>
      <c r="K75" s="20" t="s">
        <v>20</v>
      </c>
      <c r="L75" s="20" t="s">
        <v>20</v>
      </c>
      <c r="M75" s="106">
        <v>45781</v>
      </c>
      <c r="N75" s="1"/>
      <c r="O75" s="1"/>
      <c r="P75" s="1"/>
      <c r="Q75" s="1"/>
      <c r="R75" s="1"/>
      <c r="S75" s="1"/>
      <c r="T75" s="1"/>
      <c r="U75" s="1"/>
      <c r="V75" s="1"/>
      <c r="W75" s="1"/>
      <c r="X75" s="1"/>
      <c r="Y75" s="1"/>
      <c r="Z75" s="1"/>
    </row>
    <row r="76" spans="1:26" ht="52.5" customHeight="1" x14ac:dyDescent="0.2">
      <c r="A76" s="1"/>
      <c r="B76" s="15" t="s">
        <v>238</v>
      </c>
      <c r="C76" s="15" t="s">
        <v>239</v>
      </c>
      <c r="D76" s="17" t="s">
        <v>237</v>
      </c>
      <c r="E76" s="41" t="s">
        <v>94</v>
      </c>
      <c r="F76" s="65" t="s">
        <v>32</v>
      </c>
      <c r="G76" s="105">
        <v>0.66666666666666663</v>
      </c>
      <c r="H76" s="105" t="s">
        <v>240</v>
      </c>
      <c r="I76" s="20" t="s">
        <v>20</v>
      </c>
      <c r="J76" s="20" t="s">
        <v>20</v>
      </c>
      <c r="K76" s="40" t="s">
        <v>241</v>
      </c>
      <c r="L76" s="20" t="s">
        <v>20</v>
      </c>
      <c r="M76" s="68" t="s">
        <v>20</v>
      </c>
      <c r="N76" s="1"/>
      <c r="O76" s="1"/>
      <c r="P76" s="1"/>
      <c r="Q76" s="1"/>
      <c r="R76" s="1"/>
      <c r="S76" s="1"/>
      <c r="T76" s="1"/>
      <c r="U76" s="1"/>
      <c r="V76" s="1"/>
      <c r="W76" s="1"/>
      <c r="X76" s="1"/>
      <c r="Y76" s="1"/>
      <c r="Z76" s="1"/>
    </row>
    <row r="77" spans="1:26" ht="52.5" customHeight="1" x14ac:dyDescent="0.2">
      <c r="A77" s="1"/>
      <c r="B77" s="15" t="s">
        <v>242</v>
      </c>
      <c r="C77" s="16" t="s">
        <v>243</v>
      </c>
      <c r="D77" s="86" t="s">
        <v>244</v>
      </c>
      <c r="E77" s="41" t="s">
        <v>44</v>
      </c>
      <c r="F77" s="107" t="s">
        <v>245</v>
      </c>
      <c r="G77" s="108">
        <v>0.25</v>
      </c>
      <c r="H77" s="108">
        <v>0.3</v>
      </c>
      <c r="I77" s="109" t="s">
        <v>246</v>
      </c>
      <c r="J77" s="110" t="s">
        <v>247</v>
      </c>
      <c r="K77" s="109" t="s">
        <v>248</v>
      </c>
      <c r="L77" s="111" t="s">
        <v>249</v>
      </c>
      <c r="M77" s="111" t="s">
        <v>250</v>
      </c>
      <c r="N77" s="1"/>
      <c r="O77" s="1"/>
      <c r="P77" s="1"/>
      <c r="Q77" s="1"/>
      <c r="R77" s="1"/>
      <c r="S77" s="1"/>
      <c r="T77" s="1"/>
      <c r="U77" s="1"/>
      <c r="V77" s="1"/>
      <c r="W77" s="1"/>
      <c r="X77" s="1"/>
      <c r="Y77" s="1"/>
      <c r="Z77" s="1"/>
    </row>
    <row r="78" spans="1:26" ht="52.5" customHeight="1" x14ac:dyDescent="0.2">
      <c r="A78" s="1"/>
      <c r="B78" s="15" t="s">
        <v>251</v>
      </c>
      <c r="C78" s="16" t="s">
        <v>252</v>
      </c>
      <c r="D78" s="86" t="s">
        <v>244</v>
      </c>
      <c r="E78" s="41" t="s">
        <v>44</v>
      </c>
      <c r="F78" s="65" t="s">
        <v>28</v>
      </c>
      <c r="G78" s="112">
        <v>0.3</v>
      </c>
      <c r="H78" s="112">
        <v>0.35</v>
      </c>
      <c r="I78" s="113">
        <v>0.34100000000000003</v>
      </c>
      <c r="J78" s="114">
        <v>0.40710000000000002</v>
      </c>
      <c r="K78" s="80">
        <v>0.35520000000000002</v>
      </c>
      <c r="L78" s="21">
        <v>0.27410000000000001</v>
      </c>
      <c r="M78" s="68" t="s">
        <v>20</v>
      </c>
      <c r="N78" s="1"/>
      <c r="O78" s="1"/>
      <c r="P78" s="1"/>
      <c r="Q78" s="1"/>
      <c r="R78" s="1"/>
      <c r="S78" s="1"/>
      <c r="T78" s="1"/>
      <c r="U78" s="1"/>
      <c r="V78" s="1"/>
      <c r="W78" s="1"/>
      <c r="X78" s="1"/>
      <c r="Y78" s="1"/>
      <c r="Z78" s="1"/>
    </row>
    <row r="79" spans="1:26" ht="52.5" customHeight="1" x14ac:dyDescent="0.2">
      <c r="A79" s="1"/>
      <c r="B79" s="15" t="s">
        <v>253</v>
      </c>
      <c r="C79" s="16" t="s">
        <v>254</v>
      </c>
      <c r="D79" s="86" t="s">
        <v>244</v>
      </c>
      <c r="E79" s="41" t="s">
        <v>44</v>
      </c>
      <c r="F79" s="65" t="s">
        <v>28</v>
      </c>
      <c r="G79" s="112">
        <v>0.3</v>
      </c>
      <c r="H79" s="112">
        <v>0.35</v>
      </c>
      <c r="I79" s="115">
        <v>0.23300000000000001</v>
      </c>
      <c r="J79" s="21">
        <v>0.22459999999999999</v>
      </c>
      <c r="K79" s="80">
        <v>0.35830000000000001</v>
      </c>
      <c r="L79" s="21">
        <v>0.216</v>
      </c>
      <c r="M79" s="68" t="s">
        <v>20</v>
      </c>
      <c r="N79" s="1"/>
      <c r="O79" s="1"/>
      <c r="P79" s="1"/>
      <c r="Q79" s="1"/>
      <c r="R79" s="1"/>
      <c r="S79" s="1"/>
      <c r="T79" s="1"/>
      <c r="U79" s="1"/>
      <c r="V79" s="1"/>
      <c r="W79" s="1"/>
      <c r="X79" s="1"/>
      <c r="Y79" s="1"/>
      <c r="Z79" s="1"/>
    </row>
    <row r="80" spans="1:26" ht="52.5" customHeight="1" x14ac:dyDescent="0.2">
      <c r="A80" s="1"/>
      <c r="B80" s="15" t="s">
        <v>255</v>
      </c>
      <c r="C80" s="16" t="s">
        <v>256</v>
      </c>
      <c r="D80" s="86" t="s">
        <v>244</v>
      </c>
      <c r="E80" s="41" t="s">
        <v>44</v>
      </c>
      <c r="F80" s="65" t="s">
        <v>257</v>
      </c>
      <c r="G80" s="112">
        <v>0.5</v>
      </c>
      <c r="H80" s="112">
        <v>0.75</v>
      </c>
      <c r="I80" s="116" t="s">
        <v>20</v>
      </c>
      <c r="J80" s="114">
        <v>0.51</v>
      </c>
      <c r="K80" s="21">
        <v>0.1714</v>
      </c>
      <c r="L80" s="80">
        <v>0.90249999999999997</v>
      </c>
      <c r="M80" s="80">
        <v>0.84419999999999995</v>
      </c>
      <c r="N80" s="1"/>
      <c r="O80" s="1"/>
      <c r="P80" s="1"/>
      <c r="Q80" s="1"/>
      <c r="R80" s="1"/>
      <c r="S80" s="1"/>
      <c r="T80" s="1"/>
      <c r="U80" s="1"/>
      <c r="V80" s="1"/>
      <c r="W80" s="1"/>
      <c r="X80" s="1"/>
      <c r="Y80" s="1"/>
      <c r="Z80" s="1"/>
    </row>
    <row r="81" spans="1:26" ht="52.5" customHeight="1" x14ac:dyDescent="0.2">
      <c r="A81" s="1"/>
      <c r="B81" s="15" t="s">
        <v>258</v>
      </c>
      <c r="C81" s="16" t="s">
        <v>259</v>
      </c>
      <c r="D81" s="86" t="s">
        <v>244</v>
      </c>
      <c r="E81" s="41" t="s">
        <v>44</v>
      </c>
      <c r="F81" s="65" t="s">
        <v>32</v>
      </c>
      <c r="G81" s="112">
        <v>0.25</v>
      </c>
      <c r="H81" s="112">
        <v>0.3</v>
      </c>
      <c r="I81" s="116" t="s">
        <v>20</v>
      </c>
      <c r="J81" s="115">
        <v>5.1999999999999998E-2</v>
      </c>
      <c r="K81" s="116" t="s">
        <v>20</v>
      </c>
      <c r="L81" s="116" t="s">
        <v>20</v>
      </c>
      <c r="M81" s="21">
        <v>4.5100000000000001E-2</v>
      </c>
      <c r="N81" s="1"/>
      <c r="O81" s="1"/>
      <c r="P81" s="1"/>
      <c r="Q81" s="1"/>
      <c r="R81" s="1"/>
      <c r="S81" s="1"/>
      <c r="T81" s="1"/>
      <c r="U81" s="1"/>
      <c r="V81" s="1"/>
      <c r="W81" s="1"/>
      <c r="X81" s="1"/>
      <c r="Y81" s="1"/>
      <c r="Z81" s="1"/>
    </row>
    <row r="82" spans="1:26" ht="52.5" customHeight="1" x14ac:dyDescent="0.2">
      <c r="A82" s="1"/>
      <c r="B82" s="15" t="s">
        <v>260</v>
      </c>
      <c r="C82" s="16" t="s">
        <v>261</v>
      </c>
      <c r="D82" s="86" t="s">
        <v>244</v>
      </c>
      <c r="E82" s="41" t="s">
        <v>44</v>
      </c>
      <c r="F82" s="65" t="s">
        <v>32</v>
      </c>
      <c r="G82" s="112">
        <v>0.3</v>
      </c>
      <c r="H82" s="112">
        <v>0.35</v>
      </c>
      <c r="I82" s="116" t="s">
        <v>20</v>
      </c>
      <c r="J82" s="114">
        <v>0.39360000000000001</v>
      </c>
      <c r="K82" s="116" t="s">
        <v>20</v>
      </c>
      <c r="L82" s="116" t="s">
        <v>20</v>
      </c>
      <c r="M82" s="65" t="s">
        <v>20</v>
      </c>
      <c r="N82" s="1"/>
      <c r="O82" s="1"/>
      <c r="P82" s="1"/>
      <c r="Q82" s="1"/>
      <c r="R82" s="1"/>
      <c r="S82" s="1"/>
      <c r="T82" s="1"/>
      <c r="U82" s="1"/>
      <c r="V82" s="1"/>
      <c r="W82" s="1"/>
      <c r="X82" s="1"/>
      <c r="Y82" s="1"/>
      <c r="Z82" s="1"/>
    </row>
    <row r="83" spans="1:26" ht="52.5" customHeight="1" x14ac:dyDescent="0.2">
      <c r="A83" s="1"/>
      <c r="B83" s="15" t="s">
        <v>262</v>
      </c>
      <c r="C83" s="16" t="s">
        <v>263</v>
      </c>
      <c r="D83" s="86" t="s">
        <v>244</v>
      </c>
      <c r="E83" s="41" t="s">
        <v>44</v>
      </c>
      <c r="F83" s="65" t="s">
        <v>32</v>
      </c>
      <c r="G83" s="112">
        <v>0.45</v>
      </c>
      <c r="H83" s="112">
        <v>0.55000000000000004</v>
      </c>
      <c r="I83" s="114">
        <v>0.65400000000000003</v>
      </c>
      <c r="J83" s="116" t="s">
        <v>20</v>
      </c>
      <c r="K83" s="116" t="s">
        <v>20</v>
      </c>
      <c r="L83" s="116" t="s">
        <v>20</v>
      </c>
      <c r="M83" s="65" t="s">
        <v>20</v>
      </c>
      <c r="N83" s="1"/>
      <c r="O83" s="1"/>
      <c r="P83" s="1"/>
      <c r="Q83" s="1"/>
      <c r="R83" s="1"/>
      <c r="S83" s="1"/>
      <c r="T83" s="1"/>
      <c r="U83" s="1"/>
      <c r="V83" s="1"/>
      <c r="W83" s="1"/>
      <c r="X83" s="1"/>
      <c r="Y83" s="1"/>
      <c r="Z83" s="1"/>
    </row>
    <row r="84" spans="1:26" ht="52.5" customHeight="1" x14ac:dyDescent="0.2">
      <c r="A84" s="1"/>
      <c r="B84" s="15" t="s">
        <v>264</v>
      </c>
      <c r="C84" s="16" t="s">
        <v>265</v>
      </c>
      <c r="D84" s="86" t="s">
        <v>244</v>
      </c>
      <c r="E84" s="41" t="s">
        <v>44</v>
      </c>
      <c r="F84" s="65" t="s">
        <v>32</v>
      </c>
      <c r="G84" s="112">
        <v>0.3</v>
      </c>
      <c r="H84" s="112">
        <v>0.35</v>
      </c>
      <c r="I84" s="114">
        <v>0.35899999999999999</v>
      </c>
      <c r="J84" s="116" t="s">
        <v>20</v>
      </c>
      <c r="K84" s="116" t="s">
        <v>20</v>
      </c>
      <c r="L84" s="21">
        <v>0.21240000000000001</v>
      </c>
      <c r="M84" s="65" t="s">
        <v>20</v>
      </c>
      <c r="N84" s="1"/>
      <c r="O84" s="1"/>
      <c r="P84" s="1"/>
      <c r="Q84" s="1"/>
      <c r="R84" s="1"/>
      <c r="S84" s="1"/>
      <c r="T84" s="1"/>
      <c r="U84" s="1"/>
      <c r="V84" s="1"/>
      <c r="W84" s="1"/>
      <c r="X84" s="1"/>
      <c r="Y84" s="1"/>
      <c r="Z84" s="1"/>
    </row>
    <row r="85" spans="1:26" ht="52.5" customHeight="1" x14ac:dyDescent="0.2">
      <c r="A85" s="1"/>
      <c r="B85" s="15" t="s">
        <v>266</v>
      </c>
      <c r="C85" s="16" t="s">
        <v>267</v>
      </c>
      <c r="D85" s="86" t="s">
        <v>244</v>
      </c>
      <c r="E85" s="41" t="s">
        <v>44</v>
      </c>
      <c r="F85" s="65" t="s">
        <v>32</v>
      </c>
      <c r="G85" s="112">
        <v>0.3</v>
      </c>
      <c r="H85" s="112">
        <v>0.35</v>
      </c>
      <c r="I85" s="114">
        <v>0.375</v>
      </c>
      <c r="J85" s="116" t="s">
        <v>20</v>
      </c>
      <c r="K85" s="116" t="s">
        <v>20</v>
      </c>
      <c r="L85" s="80">
        <v>0.41049999999999998</v>
      </c>
      <c r="M85" s="65" t="s">
        <v>20</v>
      </c>
      <c r="N85" s="1"/>
      <c r="O85" s="1"/>
      <c r="P85" s="1"/>
      <c r="Q85" s="1"/>
      <c r="R85" s="1"/>
      <c r="S85" s="1"/>
      <c r="T85" s="1"/>
      <c r="U85" s="1"/>
      <c r="V85" s="1"/>
      <c r="W85" s="1"/>
      <c r="X85" s="1"/>
      <c r="Y85" s="1"/>
      <c r="Z85" s="1"/>
    </row>
    <row r="86" spans="1:26" ht="52.5" customHeight="1" x14ac:dyDescent="0.2">
      <c r="A86" s="1"/>
      <c r="B86" s="15" t="s">
        <v>268</v>
      </c>
      <c r="C86" s="16" t="s">
        <v>269</v>
      </c>
      <c r="D86" s="86" t="s">
        <v>244</v>
      </c>
      <c r="E86" s="41" t="s">
        <v>44</v>
      </c>
      <c r="F86" s="65" t="s">
        <v>28</v>
      </c>
      <c r="G86" s="112">
        <v>0.8</v>
      </c>
      <c r="H86" s="112">
        <v>1</v>
      </c>
      <c r="I86" s="114">
        <v>1</v>
      </c>
      <c r="J86" s="114">
        <v>1</v>
      </c>
      <c r="K86" s="114">
        <v>1</v>
      </c>
      <c r="L86" s="114">
        <v>1</v>
      </c>
      <c r="M86" s="114">
        <v>1</v>
      </c>
      <c r="N86" s="1"/>
      <c r="O86" s="1"/>
      <c r="P86" s="1"/>
      <c r="Q86" s="1"/>
      <c r="R86" s="1"/>
      <c r="S86" s="1"/>
      <c r="T86" s="1"/>
      <c r="U86" s="1"/>
      <c r="V86" s="1"/>
      <c r="W86" s="1"/>
      <c r="X86" s="1"/>
      <c r="Y86" s="1"/>
      <c r="Z86" s="1"/>
    </row>
    <row r="87" spans="1:26" ht="52.5" customHeight="1" x14ac:dyDescent="0.2">
      <c r="A87" s="1"/>
      <c r="B87" s="15" t="s">
        <v>270</v>
      </c>
      <c r="C87" s="16" t="s">
        <v>271</v>
      </c>
      <c r="D87" s="86" t="s">
        <v>244</v>
      </c>
      <c r="E87" s="41" t="s">
        <v>44</v>
      </c>
      <c r="F87" s="65" t="s">
        <v>28</v>
      </c>
      <c r="G87" s="112">
        <v>0.45</v>
      </c>
      <c r="H87" s="112">
        <v>0.6</v>
      </c>
      <c r="I87" s="117">
        <v>0.28499999999999998</v>
      </c>
      <c r="J87" s="80">
        <v>0.5141</v>
      </c>
      <c r="K87" s="80">
        <v>0.50800000000000001</v>
      </c>
      <c r="L87" s="80">
        <v>0.50800000000000001</v>
      </c>
      <c r="M87" s="80">
        <v>0.57079999999999997</v>
      </c>
      <c r="N87" s="1"/>
      <c r="O87" s="1"/>
      <c r="P87" s="1"/>
      <c r="Q87" s="1"/>
      <c r="R87" s="1"/>
      <c r="S87" s="1"/>
      <c r="T87" s="1"/>
      <c r="U87" s="1"/>
      <c r="V87" s="1"/>
      <c r="W87" s="1"/>
      <c r="X87" s="1"/>
      <c r="Y87" s="1"/>
      <c r="Z87" s="1"/>
    </row>
    <row r="88" spans="1:26" ht="56.25" customHeight="1" x14ac:dyDescent="0.2">
      <c r="A88" s="1"/>
      <c r="B88" s="15" t="s">
        <v>272</v>
      </c>
      <c r="C88" s="16" t="s">
        <v>273</v>
      </c>
      <c r="D88" s="86" t="s">
        <v>244</v>
      </c>
      <c r="E88" s="41" t="s">
        <v>44</v>
      </c>
      <c r="F88" s="65" t="s">
        <v>28</v>
      </c>
      <c r="G88" s="112">
        <v>0.45</v>
      </c>
      <c r="H88" s="112">
        <v>0.6</v>
      </c>
      <c r="I88" s="114">
        <v>0.56779999999999997</v>
      </c>
      <c r="J88" s="113">
        <v>0.42320000000000002</v>
      </c>
      <c r="K88" s="114">
        <v>0.5474</v>
      </c>
      <c r="L88" s="114">
        <v>0.55789999999999995</v>
      </c>
      <c r="M88" s="114">
        <v>0.57310000000000005</v>
      </c>
      <c r="N88" s="1"/>
      <c r="O88" s="1"/>
      <c r="P88" s="1"/>
      <c r="Q88" s="1"/>
      <c r="R88" s="1"/>
      <c r="S88" s="1"/>
      <c r="T88" s="1"/>
      <c r="U88" s="1"/>
      <c r="V88" s="1"/>
      <c r="W88" s="1"/>
      <c r="X88" s="1"/>
      <c r="Y88" s="1"/>
      <c r="Z88" s="1"/>
    </row>
    <row r="89" spans="1:26" ht="52.5" customHeight="1" x14ac:dyDescent="0.2">
      <c r="A89" s="1"/>
      <c r="B89" s="15" t="s">
        <v>274</v>
      </c>
      <c r="C89" s="16" t="s">
        <v>275</v>
      </c>
      <c r="D89" s="118" t="s">
        <v>244</v>
      </c>
      <c r="E89" s="41" t="s">
        <v>44</v>
      </c>
      <c r="F89" s="65" t="s">
        <v>28</v>
      </c>
      <c r="G89" s="65" t="s">
        <v>29</v>
      </c>
      <c r="H89" s="65" t="s">
        <v>29</v>
      </c>
      <c r="I89" s="90">
        <v>12</v>
      </c>
      <c r="J89" s="90">
        <v>32</v>
      </c>
      <c r="K89" s="68">
        <v>25</v>
      </c>
      <c r="L89" s="68">
        <v>46</v>
      </c>
      <c r="M89" s="68">
        <v>49</v>
      </c>
      <c r="N89" s="1"/>
      <c r="O89" s="1"/>
      <c r="P89" s="1"/>
      <c r="Q89" s="1"/>
      <c r="R89" s="1"/>
      <c r="S89" s="1"/>
      <c r="T89" s="1"/>
      <c r="U89" s="1"/>
      <c r="V89" s="1"/>
      <c r="W89" s="1"/>
      <c r="X89" s="1"/>
      <c r="Y89" s="1"/>
      <c r="Z89" s="1"/>
    </row>
    <row r="90" spans="1:26" ht="52.5" customHeight="1" x14ac:dyDescent="0.2">
      <c r="A90" s="1"/>
      <c r="B90" s="15" t="s">
        <v>276</v>
      </c>
      <c r="C90" s="15" t="s">
        <v>277</v>
      </c>
      <c r="D90" s="75" t="s">
        <v>278</v>
      </c>
      <c r="E90" s="62" t="s">
        <v>64</v>
      </c>
      <c r="F90" s="28" t="s">
        <v>28</v>
      </c>
      <c r="G90" s="119" t="s">
        <v>33</v>
      </c>
      <c r="H90" s="119" t="s">
        <v>33</v>
      </c>
      <c r="I90" s="119" t="s">
        <v>33</v>
      </c>
      <c r="J90" s="119" t="s">
        <v>33</v>
      </c>
      <c r="K90" s="119" t="s">
        <v>33</v>
      </c>
      <c r="L90" s="119" t="s">
        <v>33</v>
      </c>
      <c r="M90" s="120" t="s">
        <v>20</v>
      </c>
      <c r="N90" s="1"/>
      <c r="O90" s="1"/>
      <c r="P90" s="1"/>
      <c r="Q90" s="1"/>
      <c r="R90" s="1"/>
      <c r="S90" s="1"/>
      <c r="T90" s="1"/>
      <c r="U90" s="1"/>
      <c r="V90" s="1"/>
      <c r="W90" s="1"/>
      <c r="X90" s="1"/>
      <c r="Y90" s="1"/>
      <c r="Z90" s="1"/>
    </row>
    <row r="91" spans="1:26" ht="52.5" customHeight="1" x14ac:dyDescent="0.2">
      <c r="A91" s="1"/>
      <c r="B91" s="15" t="s">
        <v>279</v>
      </c>
      <c r="C91" s="15" t="s">
        <v>280</v>
      </c>
      <c r="D91" s="17" t="s">
        <v>278</v>
      </c>
      <c r="E91" s="62" t="s">
        <v>64</v>
      </c>
      <c r="F91" s="28" t="s">
        <v>28</v>
      </c>
      <c r="G91" s="99">
        <v>0.6</v>
      </c>
      <c r="H91" s="20" t="s">
        <v>37</v>
      </c>
      <c r="I91" s="20" t="s">
        <v>20</v>
      </c>
      <c r="J91" s="40" t="s">
        <v>281</v>
      </c>
      <c r="K91" s="116" t="s">
        <v>20</v>
      </c>
      <c r="L91" s="116" t="s">
        <v>20</v>
      </c>
      <c r="M91" s="66" t="s">
        <v>282</v>
      </c>
      <c r="N91" s="1"/>
      <c r="O91" s="1"/>
      <c r="P91" s="1"/>
      <c r="Q91" s="1"/>
      <c r="R91" s="1"/>
      <c r="S91" s="1"/>
      <c r="T91" s="1"/>
      <c r="U91" s="1"/>
      <c r="V91" s="1"/>
      <c r="W91" s="1"/>
      <c r="X91" s="1"/>
      <c r="Y91" s="1"/>
      <c r="Z91" s="1"/>
    </row>
    <row r="92" spans="1:26" ht="52.5" customHeight="1" x14ac:dyDescent="0.2">
      <c r="A92" s="1"/>
      <c r="B92" s="15" t="s">
        <v>283</v>
      </c>
      <c r="C92" s="15" t="s">
        <v>284</v>
      </c>
      <c r="D92" s="75" t="s">
        <v>278</v>
      </c>
      <c r="E92" s="62" t="s">
        <v>64</v>
      </c>
      <c r="F92" s="28" t="s">
        <v>32</v>
      </c>
      <c r="G92" s="104">
        <v>0.6</v>
      </c>
      <c r="H92" s="20" t="s">
        <v>37</v>
      </c>
      <c r="I92" s="20" t="s">
        <v>20</v>
      </c>
      <c r="J92" s="40" t="s">
        <v>281</v>
      </c>
      <c r="K92" s="116" t="s">
        <v>20</v>
      </c>
      <c r="L92" s="116" t="s">
        <v>20</v>
      </c>
      <c r="M92" s="31"/>
      <c r="N92" s="1"/>
      <c r="O92" s="1"/>
      <c r="P92" s="1"/>
      <c r="Q92" s="1"/>
      <c r="R92" s="1"/>
      <c r="S92" s="1"/>
      <c r="T92" s="1"/>
      <c r="U92" s="1"/>
      <c r="V92" s="1"/>
      <c r="W92" s="1"/>
      <c r="X92" s="1"/>
      <c r="Y92" s="1"/>
      <c r="Z92" s="1"/>
    </row>
    <row r="93" spans="1:26" ht="52.5" customHeight="1" x14ac:dyDescent="0.2">
      <c r="A93" s="1"/>
      <c r="B93" s="15" t="s">
        <v>285</v>
      </c>
      <c r="C93" s="15" t="s">
        <v>286</v>
      </c>
      <c r="D93" s="75" t="s">
        <v>278</v>
      </c>
      <c r="E93" s="62" t="s">
        <v>64</v>
      </c>
      <c r="F93" s="28" t="s">
        <v>32</v>
      </c>
      <c r="G93" s="104">
        <v>0.6</v>
      </c>
      <c r="H93" s="20" t="s">
        <v>37</v>
      </c>
      <c r="I93" s="40" t="s">
        <v>287</v>
      </c>
      <c r="J93" s="116" t="s">
        <v>20</v>
      </c>
      <c r="K93" s="116" t="s">
        <v>20</v>
      </c>
      <c r="L93" s="116" t="s">
        <v>20</v>
      </c>
      <c r="M93" s="31"/>
      <c r="N93" s="1"/>
      <c r="O93" s="1"/>
      <c r="P93" s="1"/>
      <c r="Q93" s="1"/>
      <c r="R93" s="1"/>
      <c r="S93" s="1"/>
      <c r="T93" s="1"/>
      <c r="U93" s="1"/>
      <c r="V93" s="1"/>
      <c r="W93" s="1"/>
      <c r="X93" s="1"/>
      <c r="Y93" s="1"/>
      <c r="Z93" s="1"/>
    </row>
    <row r="94" spans="1:26" ht="52.5" customHeight="1" x14ac:dyDescent="0.2">
      <c r="A94" s="1"/>
      <c r="B94" s="15" t="s">
        <v>288</v>
      </c>
      <c r="C94" s="121" t="s">
        <v>289</v>
      </c>
      <c r="D94" s="75" t="s">
        <v>290</v>
      </c>
      <c r="E94" s="62" t="s">
        <v>29</v>
      </c>
      <c r="F94" s="28" t="s">
        <v>28</v>
      </c>
      <c r="G94" s="65" t="s">
        <v>29</v>
      </c>
      <c r="H94" s="65" t="s">
        <v>29</v>
      </c>
      <c r="I94" s="18">
        <v>4</v>
      </c>
      <c r="J94" s="28">
        <v>0</v>
      </c>
      <c r="K94" s="20">
        <v>0</v>
      </c>
      <c r="L94" s="20" t="s">
        <v>291</v>
      </c>
      <c r="M94" s="68" t="s">
        <v>292</v>
      </c>
      <c r="N94" s="1"/>
      <c r="O94" s="1"/>
      <c r="P94" s="1"/>
      <c r="Q94" s="1"/>
      <c r="R94" s="1"/>
      <c r="S94" s="1"/>
      <c r="T94" s="1"/>
      <c r="U94" s="1"/>
      <c r="V94" s="1"/>
      <c r="W94" s="1"/>
      <c r="X94" s="1"/>
      <c r="Y94" s="1"/>
      <c r="Z94" s="1"/>
    </row>
    <row r="95" spans="1:26" ht="52.5" customHeight="1" x14ac:dyDescent="0.2">
      <c r="A95" s="1"/>
      <c r="B95" s="15" t="s">
        <v>293</v>
      </c>
      <c r="C95" s="121" t="s">
        <v>294</v>
      </c>
      <c r="D95" s="75" t="s">
        <v>290</v>
      </c>
      <c r="E95" s="62" t="s">
        <v>29</v>
      </c>
      <c r="F95" s="28" t="s">
        <v>28</v>
      </c>
      <c r="G95" s="65" t="s">
        <v>29</v>
      </c>
      <c r="H95" s="65" t="s">
        <v>29</v>
      </c>
      <c r="I95" s="67" t="s">
        <v>295</v>
      </c>
      <c r="J95" s="28" t="s">
        <v>296</v>
      </c>
      <c r="K95" s="20" t="s">
        <v>297</v>
      </c>
      <c r="L95" s="20" t="s">
        <v>298</v>
      </c>
      <c r="M95" s="68" t="s">
        <v>299</v>
      </c>
      <c r="N95" s="1"/>
      <c r="O95" s="1"/>
      <c r="P95" s="1"/>
      <c r="Q95" s="1"/>
      <c r="R95" s="1"/>
      <c r="S95" s="1"/>
      <c r="T95" s="1"/>
      <c r="U95" s="1"/>
      <c r="V95" s="1"/>
      <c r="W95" s="1"/>
      <c r="X95" s="1"/>
      <c r="Y95" s="1"/>
      <c r="Z95" s="1"/>
    </row>
    <row r="96" spans="1:26" ht="52.5" customHeight="1" x14ac:dyDescent="0.2">
      <c r="A96" s="1"/>
      <c r="B96" s="15" t="s">
        <v>300</v>
      </c>
      <c r="C96" s="15" t="s">
        <v>301</v>
      </c>
      <c r="D96" s="75" t="s">
        <v>290</v>
      </c>
      <c r="E96" s="62" t="s">
        <v>29</v>
      </c>
      <c r="F96" s="28" t="s">
        <v>32</v>
      </c>
      <c r="G96" s="101">
        <v>0.5</v>
      </c>
      <c r="H96" s="101">
        <v>0.7</v>
      </c>
      <c r="I96" s="20" t="s">
        <v>20</v>
      </c>
      <c r="J96" s="21">
        <v>0.26100000000000001</v>
      </c>
      <c r="K96" s="20" t="s">
        <v>20</v>
      </c>
      <c r="L96" s="116" t="s">
        <v>20</v>
      </c>
      <c r="M96" s="65" t="s">
        <v>20</v>
      </c>
      <c r="N96" s="1"/>
      <c r="O96" s="1"/>
      <c r="P96" s="1"/>
      <c r="Q96" s="1"/>
      <c r="R96" s="1"/>
      <c r="S96" s="1"/>
      <c r="T96" s="1"/>
      <c r="U96" s="1"/>
      <c r="V96" s="1"/>
      <c r="W96" s="1"/>
      <c r="X96" s="1"/>
      <c r="Y96" s="1"/>
      <c r="Z96" s="1"/>
    </row>
    <row r="97" spans="1:26" ht="52.5" customHeight="1" x14ac:dyDescent="0.2">
      <c r="A97" s="1"/>
      <c r="B97" s="15" t="s">
        <v>302</v>
      </c>
      <c r="C97" s="15" t="s">
        <v>303</v>
      </c>
      <c r="D97" s="75" t="s">
        <v>290</v>
      </c>
      <c r="E97" s="62" t="s">
        <v>29</v>
      </c>
      <c r="F97" s="28" t="s">
        <v>32</v>
      </c>
      <c r="G97" s="122">
        <v>0.4</v>
      </c>
      <c r="H97" s="122">
        <v>0.6</v>
      </c>
      <c r="I97" s="21">
        <v>0.27100000000000002</v>
      </c>
      <c r="J97" s="20" t="s">
        <v>20</v>
      </c>
      <c r="K97" s="20" t="s">
        <v>20</v>
      </c>
      <c r="L97" s="116" t="s">
        <v>20</v>
      </c>
      <c r="M97" s="65" t="s">
        <v>20</v>
      </c>
      <c r="N97" s="1"/>
      <c r="O97" s="1"/>
      <c r="P97" s="1"/>
      <c r="Q97" s="1"/>
      <c r="R97" s="1"/>
      <c r="S97" s="1"/>
      <c r="T97" s="1"/>
      <c r="U97" s="1"/>
      <c r="V97" s="1"/>
      <c r="W97" s="1"/>
      <c r="X97" s="1"/>
      <c r="Y97" s="1"/>
      <c r="Z97" s="1"/>
    </row>
    <row r="98" spans="1:26" ht="15.75" customHeight="1" x14ac:dyDescent="0.2">
      <c r="A98" s="1"/>
      <c r="B98" s="2"/>
      <c r="C98" s="2"/>
      <c r="D98" s="2"/>
      <c r="E98" s="2"/>
      <c r="F98" s="2"/>
      <c r="G98" s="2"/>
      <c r="H98" s="2"/>
      <c r="I98" s="2"/>
      <c r="J98" s="2"/>
      <c r="K98" s="2"/>
      <c r="L98" s="2"/>
      <c r="M98" s="1"/>
      <c r="N98" s="1"/>
      <c r="O98" s="1"/>
      <c r="P98" s="1"/>
      <c r="Q98" s="1"/>
      <c r="R98" s="1"/>
      <c r="S98" s="1"/>
      <c r="T98" s="1"/>
      <c r="U98" s="1"/>
      <c r="V98" s="1"/>
      <c r="W98" s="1"/>
      <c r="X98" s="1"/>
      <c r="Y98" s="1"/>
      <c r="Z98" s="1"/>
    </row>
    <row r="99" spans="1:26" ht="52.5" customHeight="1" x14ac:dyDescent="0.2">
      <c r="A99" s="1"/>
      <c r="B99" s="123"/>
      <c r="C99" s="124"/>
      <c r="D99" s="124"/>
      <c r="E99" s="124"/>
      <c r="F99" s="124"/>
      <c r="G99" s="125"/>
      <c r="H99" s="125"/>
      <c r="I99" s="125"/>
      <c r="J99" s="124"/>
      <c r="K99" s="124"/>
      <c r="L99" s="124"/>
      <c r="M99" s="1"/>
      <c r="N99" s="1"/>
      <c r="O99" s="1"/>
      <c r="P99" s="1"/>
      <c r="Q99" s="1"/>
      <c r="R99" s="1"/>
      <c r="S99" s="1"/>
      <c r="T99" s="1"/>
      <c r="U99" s="1"/>
      <c r="V99" s="1"/>
      <c r="W99" s="1"/>
      <c r="X99" s="1"/>
      <c r="Y99" s="1"/>
      <c r="Z99" s="1"/>
    </row>
    <row r="100" spans="1:26" ht="52.5" customHeight="1" x14ac:dyDescent="0.2">
      <c r="A100" s="1"/>
      <c r="B100" s="123"/>
      <c r="C100" s="124"/>
      <c r="D100" s="124"/>
      <c r="E100" s="124"/>
      <c r="F100" s="124"/>
      <c r="G100" s="125"/>
      <c r="H100" s="126"/>
      <c r="I100" s="124"/>
      <c r="J100" s="124"/>
      <c r="K100" s="126"/>
      <c r="L100" s="126"/>
      <c r="M100" s="1"/>
      <c r="N100" s="1"/>
      <c r="O100" s="1"/>
      <c r="P100" s="1"/>
      <c r="Q100" s="1"/>
      <c r="R100" s="1"/>
      <c r="S100" s="1"/>
      <c r="T100" s="1"/>
      <c r="U100" s="1"/>
      <c r="V100" s="1"/>
      <c r="W100" s="1"/>
      <c r="X100" s="1"/>
      <c r="Y100" s="1"/>
      <c r="Z100" s="1"/>
    </row>
    <row r="101" spans="1:26" ht="15.75" customHeight="1" x14ac:dyDescent="0.2">
      <c r="A101" s="1"/>
      <c r="B101" s="2"/>
      <c r="C101" s="2"/>
      <c r="D101" s="2"/>
      <c r="E101" s="2"/>
      <c r="F101" s="2"/>
      <c r="G101" s="2"/>
      <c r="H101" s="2"/>
      <c r="I101" s="2"/>
      <c r="J101" s="2"/>
      <c r="K101" s="2"/>
      <c r="L101" s="2"/>
      <c r="M101" s="1"/>
      <c r="N101" s="1"/>
      <c r="O101" s="1"/>
      <c r="P101" s="1"/>
      <c r="Q101" s="1"/>
      <c r="R101" s="1"/>
      <c r="S101" s="1"/>
      <c r="T101" s="1"/>
      <c r="U101" s="1"/>
      <c r="V101" s="1"/>
      <c r="W101" s="1"/>
      <c r="X101" s="1"/>
      <c r="Y101" s="1"/>
      <c r="Z101" s="1"/>
    </row>
    <row r="102" spans="1:26" ht="15.75" customHeight="1" x14ac:dyDescent="0.2">
      <c r="A102" s="1"/>
      <c r="B102" s="2"/>
      <c r="C102" s="2"/>
      <c r="D102" s="2"/>
      <c r="E102" s="2"/>
      <c r="F102" s="2"/>
      <c r="G102" s="2"/>
      <c r="H102" s="2"/>
      <c r="I102" s="2"/>
      <c r="J102" s="2"/>
      <c r="K102" s="2"/>
      <c r="L102" s="2"/>
      <c r="M102" s="1"/>
      <c r="N102" s="1"/>
      <c r="O102" s="1"/>
      <c r="P102" s="1"/>
      <c r="Q102" s="1"/>
      <c r="R102" s="1"/>
      <c r="S102" s="1"/>
      <c r="T102" s="1"/>
      <c r="U102" s="1"/>
      <c r="V102" s="1"/>
      <c r="W102" s="1"/>
      <c r="X102" s="1"/>
      <c r="Y102" s="1"/>
      <c r="Z102" s="1"/>
    </row>
    <row r="103" spans="1:26" ht="15.75" customHeight="1" x14ac:dyDescent="0.2">
      <c r="A103" s="1"/>
      <c r="B103" s="2"/>
      <c r="C103" s="2"/>
      <c r="D103" s="2"/>
      <c r="E103" s="2"/>
      <c r="F103" s="2"/>
      <c r="G103" s="2"/>
      <c r="H103" s="2"/>
      <c r="I103" s="2"/>
      <c r="J103" s="2"/>
      <c r="K103" s="2"/>
      <c r="L103" s="2"/>
      <c r="M103" s="1"/>
      <c r="N103" s="1"/>
      <c r="O103" s="1"/>
      <c r="P103" s="1"/>
      <c r="Q103" s="1"/>
      <c r="R103" s="1"/>
      <c r="S103" s="1"/>
      <c r="T103" s="1"/>
      <c r="U103" s="1"/>
      <c r="V103" s="1"/>
      <c r="W103" s="1"/>
      <c r="X103" s="1"/>
      <c r="Y103" s="1"/>
      <c r="Z103" s="1"/>
    </row>
    <row r="104" spans="1:26" ht="15.75" customHeight="1" x14ac:dyDescent="0.2">
      <c r="A104" s="1"/>
      <c r="B104" s="2"/>
      <c r="C104" s="2"/>
      <c r="D104" s="2"/>
      <c r="E104" s="2"/>
      <c r="F104" s="2"/>
      <c r="G104" s="2"/>
      <c r="H104" s="2"/>
      <c r="I104" s="2"/>
      <c r="J104" s="2"/>
      <c r="K104" s="2"/>
      <c r="L104" s="2"/>
      <c r="M104" s="1"/>
      <c r="N104" s="1"/>
      <c r="O104" s="1"/>
      <c r="P104" s="1"/>
      <c r="Q104" s="1"/>
      <c r="R104" s="1"/>
      <c r="S104" s="1"/>
      <c r="T104" s="1"/>
      <c r="U104" s="1"/>
      <c r="V104" s="1"/>
      <c r="W104" s="1"/>
      <c r="X104" s="1"/>
      <c r="Y104" s="1"/>
      <c r="Z104" s="1"/>
    </row>
    <row r="105" spans="1:26" ht="15.75" customHeight="1" x14ac:dyDescent="0.2">
      <c r="A105" s="1"/>
      <c r="B105" s="2"/>
      <c r="C105" s="2"/>
      <c r="D105" s="2"/>
      <c r="E105" s="2"/>
      <c r="F105" s="2"/>
      <c r="G105" s="2"/>
      <c r="H105" s="2"/>
      <c r="I105" s="2"/>
      <c r="J105" s="2"/>
      <c r="K105" s="2"/>
      <c r="L105" s="2"/>
      <c r="M105" s="1"/>
      <c r="N105" s="1"/>
      <c r="O105" s="1"/>
      <c r="P105" s="1"/>
      <c r="Q105" s="1"/>
      <c r="R105" s="1"/>
      <c r="S105" s="1"/>
      <c r="T105" s="1"/>
      <c r="U105" s="1"/>
      <c r="V105" s="1"/>
      <c r="W105" s="1"/>
      <c r="X105" s="1"/>
      <c r="Y105" s="1"/>
      <c r="Z105" s="1"/>
    </row>
    <row r="106" spans="1:26" ht="15.75" customHeight="1" x14ac:dyDescent="0.2">
      <c r="A106" s="1"/>
      <c r="B106" s="2"/>
      <c r="C106" s="2"/>
      <c r="D106" s="2"/>
      <c r="E106" s="2"/>
      <c r="F106" s="2"/>
      <c r="G106" s="2"/>
      <c r="H106" s="2"/>
      <c r="I106" s="2"/>
      <c r="J106" s="2"/>
      <c r="K106" s="2"/>
      <c r="L106" s="2"/>
      <c r="M106" s="1"/>
      <c r="N106" s="1"/>
      <c r="O106" s="1"/>
      <c r="P106" s="1"/>
      <c r="Q106" s="1"/>
      <c r="R106" s="1"/>
      <c r="S106" s="1"/>
      <c r="T106" s="1"/>
      <c r="U106" s="1"/>
      <c r="V106" s="1"/>
      <c r="W106" s="1"/>
      <c r="X106" s="1"/>
      <c r="Y106" s="1"/>
      <c r="Z106" s="1"/>
    </row>
    <row r="107" spans="1:26" ht="15.75" customHeight="1" x14ac:dyDescent="0.2">
      <c r="A107" s="1"/>
      <c r="B107" s="2"/>
      <c r="C107" s="2"/>
      <c r="D107" s="2"/>
      <c r="E107" s="2"/>
      <c r="F107" s="2"/>
      <c r="G107" s="2"/>
      <c r="H107" s="2"/>
      <c r="I107" s="2"/>
      <c r="J107" s="2"/>
      <c r="K107" s="2"/>
      <c r="L107" s="2"/>
      <c r="M107" s="1"/>
      <c r="N107" s="1"/>
      <c r="O107" s="1"/>
      <c r="P107" s="1"/>
      <c r="Q107" s="1"/>
      <c r="R107" s="1"/>
      <c r="S107" s="1"/>
      <c r="T107" s="1"/>
      <c r="U107" s="1"/>
      <c r="V107" s="1"/>
      <c r="W107" s="1"/>
      <c r="X107" s="1"/>
      <c r="Y107" s="1"/>
      <c r="Z107" s="1"/>
    </row>
    <row r="108" spans="1:26" ht="15.75" customHeight="1" x14ac:dyDescent="0.2">
      <c r="A108" s="1"/>
      <c r="B108" s="2"/>
      <c r="C108" s="2"/>
      <c r="D108" s="2"/>
      <c r="E108" s="2"/>
      <c r="F108" s="2"/>
      <c r="G108" s="2"/>
      <c r="H108" s="2"/>
      <c r="I108" s="2"/>
      <c r="J108" s="2"/>
      <c r="K108" s="2"/>
      <c r="L108" s="2"/>
      <c r="M108" s="1"/>
      <c r="N108" s="1"/>
      <c r="O108" s="1"/>
      <c r="P108" s="1"/>
      <c r="Q108" s="1"/>
      <c r="R108" s="1"/>
      <c r="S108" s="1"/>
      <c r="T108" s="1"/>
      <c r="U108" s="1"/>
      <c r="V108" s="1"/>
      <c r="W108" s="1"/>
      <c r="X108" s="1"/>
      <c r="Y108" s="1"/>
      <c r="Z108" s="1"/>
    </row>
    <row r="109" spans="1:26" ht="15.75" customHeight="1" x14ac:dyDescent="0.2">
      <c r="A109" s="1"/>
      <c r="B109" s="2"/>
      <c r="C109" s="2"/>
      <c r="D109" s="2"/>
      <c r="E109" s="2"/>
      <c r="F109" s="2"/>
      <c r="G109" s="2"/>
      <c r="H109" s="2"/>
      <c r="I109" s="2"/>
      <c r="J109" s="2"/>
      <c r="K109" s="2"/>
      <c r="L109" s="2"/>
      <c r="M109" s="1"/>
      <c r="N109" s="1"/>
      <c r="O109" s="1"/>
      <c r="P109" s="1"/>
      <c r="Q109" s="1"/>
      <c r="R109" s="1"/>
      <c r="S109" s="1"/>
      <c r="T109" s="1"/>
      <c r="U109" s="1"/>
      <c r="V109" s="1"/>
      <c r="W109" s="1"/>
      <c r="X109" s="1"/>
      <c r="Y109" s="1"/>
      <c r="Z109" s="1"/>
    </row>
    <row r="110" spans="1:26" ht="15.75" customHeight="1" x14ac:dyDescent="0.2">
      <c r="A110" s="1"/>
      <c r="B110" s="2"/>
      <c r="C110" s="2"/>
      <c r="D110" s="2"/>
      <c r="E110" s="2"/>
      <c r="F110" s="2"/>
      <c r="G110" s="2"/>
      <c r="H110" s="2"/>
      <c r="I110" s="2"/>
      <c r="J110" s="2"/>
      <c r="K110" s="2"/>
      <c r="L110" s="2"/>
      <c r="M110" s="1"/>
      <c r="N110" s="1"/>
      <c r="O110" s="1"/>
      <c r="P110" s="1"/>
      <c r="Q110" s="1"/>
      <c r="R110" s="1"/>
      <c r="S110" s="1"/>
      <c r="T110" s="1"/>
      <c r="U110" s="1"/>
      <c r="V110" s="1"/>
      <c r="W110" s="1"/>
      <c r="X110" s="1"/>
      <c r="Y110" s="1"/>
      <c r="Z110" s="1"/>
    </row>
    <row r="111" spans="1:26" ht="15.75" customHeight="1" x14ac:dyDescent="0.2">
      <c r="A111" s="1"/>
      <c r="B111" s="2"/>
      <c r="C111" s="2"/>
      <c r="D111" s="2"/>
      <c r="E111" s="2"/>
      <c r="F111" s="2"/>
      <c r="G111" s="2"/>
      <c r="H111" s="2"/>
      <c r="I111" s="2"/>
      <c r="J111" s="2"/>
      <c r="K111" s="2"/>
      <c r="L111" s="2"/>
      <c r="M111" s="1"/>
      <c r="N111" s="1"/>
      <c r="O111" s="1"/>
      <c r="P111" s="1"/>
      <c r="Q111" s="1"/>
      <c r="R111" s="1"/>
      <c r="S111" s="1"/>
      <c r="T111" s="1"/>
      <c r="U111" s="1"/>
      <c r="V111" s="1"/>
      <c r="W111" s="1"/>
      <c r="X111" s="1"/>
      <c r="Y111" s="1"/>
      <c r="Z111" s="1"/>
    </row>
    <row r="112" spans="1:26" ht="15.75" customHeight="1" x14ac:dyDescent="0.2">
      <c r="A112" s="1"/>
      <c r="B112" s="2"/>
      <c r="C112" s="2"/>
      <c r="D112" s="2"/>
      <c r="E112" s="2"/>
      <c r="F112" s="2"/>
      <c r="G112" s="2"/>
      <c r="H112" s="2"/>
      <c r="I112" s="2"/>
      <c r="J112" s="2"/>
      <c r="K112" s="2"/>
      <c r="L112" s="2"/>
      <c r="M112" s="1"/>
      <c r="N112" s="1"/>
      <c r="O112" s="1"/>
      <c r="P112" s="1"/>
      <c r="Q112" s="1"/>
      <c r="R112" s="1"/>
      <c r="S112" s="1"/>
      <c r="T112" s="1"/>
      <c r="U112" s="1"/>
      <c r="V112" s="1"/>
      <c r="W112" s="1"/>
      <c r="X112" s="1"/>
      <c r="Y112" s="1"/>
      <c r="Z112" s="1"/>
    </row>
    <row r="113" spans="1:26" ht="15.75" customHeight="1" x14ac:dyDescent="0.2">
      <c r="A113" s="1"/>
      <c r="B113" s="2"/>
      <c r="C113" s="2"/>
      <c r="D113" s="2"/>
      <c r="E113" s="2"/>
      <c r="F113" s="2"/>
      <c r="G113" s="2"/>
      <c r="H113" s="2"/>
      <c r="I113" s="2"/>
      <c r="J113" s="2"/>
      <c r="K113" s="2"/>
      <c r="L113" s="2"/>
      <c r="M113" s="1"/>
      <c r="N113" s="1"/>
      <c r="O113" s="1"/>
      <c r="P113" s="1"/>
      <c r="Q113" s="1"/>
      <c r="R113" s="1"/>
      <c r="S113" s="1"/>
      <c r="T113" s="1"/>
      <c r="U113" s="1"/>
      <c r="V113" s="1"/>
      <c r="W113" s="1"/>
      <c r="X113" s="1"/>
      <c r="Y113" s="1"/>
      <c r="Z113" s="1"/>
    </row>
    <row r="114" spans="1:26" ht="15.75" customHeight="1" x14ac:dyDescent="0.2">
      <c r="A114" s="1"/>
      <c r="B114" s="2"/>
      <c r="C114" s="2"/>
      <c r="D114" s="2"/>
      <c r="E114" s="2"/>
      <c r="F114" s="2"/>
      <c r="G114" s="2"/>
      <c r="H114" s="2"/>
      <c r="I114" s="2"/>
      <c r="J114" s="2"/>
      <c r="K114" s="2"/>
      <c r="L114" s="2"/>
      <c r="M114" s="1"/>
      <c r="N114" s="1"/>
      <c r="O114" s="1"/>
      <c r="P114" s="1"/>
      <c r="Q114" s="1"/>
      <c r="R114" s="1"/>
      <c r="S114" s="1"/>
      <c r="T114" s="1"/>
      <c r="U114" s="1"/>
      <c r="V114" s="1"/>
      <c r="W114" s="1"/>
      <c r="X114" s="1"/>
      <c r="Y114" s="1"/>
      <c r="Z114" s="1"/>
    </row>
    <row r="115" spans="1:26" ht="15.75" customHeight="1" x14ac:dyDescent="0.2">
      <c r="A115" s="1"/>
      <c r="B115" s="2"/>
      <c r="C115" s="2"/>
      <c r="D115" s="2"/>
      <c r="E115" s="2"/>
      <c r="F115" s="2"/>
      <c r="G115" s="2"/>
      <c r="H115" s="2"/>
      <c r="I115" s="2"/>
      <c r="J115" s="2"/>
      <c r="K115" s="2"/>
      <c r="L115" s="2"/>
      <c r="M115" s="1"/>
      <c r="N115" s="1"/>
      <c r="O115" s="1"/>
      <c r="P115" s="1"/>
      <c r="Q115" s="1"/>
      <c r="R115" s="1"/>
      <c r="S115" s="1"/>
      <c r="T115" s="1"/>
      <c r="U115" s="1"/>
      <c r="V115" s="1"/>
      <c r="W115" s="1"/>
      <c r="X115" s="1"/>
      <c r="Y115" s="1"/>
      <c r="Z115" s="1"/>
    </row>
    <row r="116" spans="1:26" ht="15.75" customHeight="1" x14ac:dyDescent="0.2">
      <c r="A116" s="1"/>
      <c r="B116" s="2"/>
      <c r="C116" s="2"/>
      <c r="D116" s="2"/>
      <c r="E116" s="2"/>
      <c r="F116" s="2"/>
      <c r="G116" s="2"/>
      <c r="H116" s="2"/>
      <c r="I116" s="2"/>
      <c r="J116" s="2"/>
      <c r="K116" s="2"/>
      <c r="L116" s="2"/>
      <c r="M116" s="1"/>
      <c r="N116" s="1"/>
      <c r="O116" s="1"/>
      <c r="P116" s="1"/>
      <c r="Q116" s="1"/>
      <c r="R116" s="1"/>
      <c r="S116" s="1"/>
      <c r="T116" s="1"/>
      <c r="U116" s="1"/>
      <c r="V116" s="1"/>
      <c r="W116" s="1"/>
      <c r="X116" s="1"/>
      <c r="Y116" s="1"/>
      <c r="Z116" s="1"/>
    </row>
    <row r="117" spans="1:26" ht="15.75" customHeight="1" x14ac:dyDescent="0.2">
      <c r="A117" s="1"/>
      <c r="B117" s="2"/>
      <c r="C117" s="2"/>
      <c r="D117" s="2"/>
      <c r="E117" s="2"/>
      <c r="F117" s="2"/>
      <c r="G117" s="2"/>
      <c r="H117" s="2"/>
      <c r="I117" s="2"/>
      <c r="J117" s="2"/>
      <c r="K117" s="2"/>
      <c r="L117" s="2"/>
      <c r="M117" s="1"/>
      <c r="N117" s="1"/>
      <c r="O117" s="1"/>
      <c r="P117" s="1"/>
      <c r="Q117" s="1"/>
      <c r="R117" s="1"/>
      <c r="S117" s="1"/>
      <c r="T117" s="1"/>
      <c r="U117" s="1"/>
      <c r="V117" s="1"/>
      <c r="W117" s="1"/>
      <c r="X117" s="1"/>
      <c r="Y117" s="1"/>
      <c r="Z117" s="1"/>
    </row>
    <row r="118" spans="1:26" ht="15.75" customHeight="1" x14ac:dyDescent="0.2">
      <c r="A118" s="1"/>
      <c r="B118" s="2"/>
      <c r="C118" s="2"/>
      <c r="D118" s="2"/>
      <c r="E118" s="2"/>
      <c r="F118" s="2"/>
      <c r="G118" s="2"/>
      <c r="H118" s="2"/>
      <c r="I118" s="2"/>
      <c r="J118" s="2"/>
      <c r="K118" s="2"/>
      <c r="L118" s="2"/>
      <c r="M118" s="1"/>
      <c r="N118" s="1"/>
      <c r="O118" s="1"/>
      <c r="P118" s="1"/>
      <c r="Q118" s="1"/>
      <c r="R118" s="1"/>
      <c r="S118" s="1"/>
      <c r="T118" s="1"/>
      <c r="U118" s="1"/>
      <c r="V118" s="1"/>
      <c r="W118" s="1"/>
      <c r="X118" s="1"/>
      <c r="Y118" s="1"/>
      <c r="Z118" s="1"/>
    </row>
    <row r="119" spans="1:26" ht="15.75" customHeight="1" x14ac:dyDescent="0.2">
      <c r="A119" s="1"/>
      <c r="B119" s="2"/>
      <c r="C119" s="2"/>
      <c r="D119" s="2"/>
      <c r="E119" s="2"/>
      <c r="F119" s="2"/>
      <c r="G119" s="2"/>
      <c r="H119" s="2"/>
      <c r="I119" s="2"/>
      <c r="J119" s="2"/>
      <c r="K119" s="2"/>
      <c r="L119" s="2"/>
      <c r="M119" s="1"/>
      <c r="N119" s="1"/>
      <c r="O119" s="1"/>
      <c r="P119" s="1"/>
      <c r="Q119" s="1"/>
      <c r="R119" s="1"/>
      <c r="S119" s="1"/>
      <c r="T119" s="1"/>
      <c r="U119" s="1"/>
      <c r="V119" s="1"/>
      <c r="W119" s="1"/>
      <c r="X119" s="1"/>
      <c r="Y119" s="1"/>
      <c r="Z119" s="1"/>
    </row>
    <row r="120" spans="1:26" ht="15.75" customHeight="1" x14ac:dyDescent="0.2">
      <c r="A120" s="1"/>
      <c r="B120" s="2"/>
      <c r="C120" s="2"/>
      <c r="D120" s="2"/>
      <c r="E120" s="2"/>
      <c r="F120" s="2"/>
      <c r="G120" s="2"/>
      <c r="H120" s="2"/>
      <c r="I120" s="2"/>
      <c r="J120" s="2"/>
      <c r="K120" s="2"/>
      <c r="L120" s="2"/>
      <c r="M120" s="1"/>
      <c r="N120" s="1"/>
      <c r="O120" s="1"/>
      <c r="P120" s="1"/>
      <c r="Q120" s="1"/>
      <c r="R120" s="1"/>
      <c r="S120" s="1"/>
      <c r="T120" s="1"/>
      <c r="U120" s="1"/>
      <c r="V120" s="1"/>
      <c r="W120" s="1"/>
      <c r="X120" s="1"/>
      <c r="Y120" s="1"/>
      <c r="Z120" s="1"/>
    </row>
    <row r="121" spans="1:26" ht="15.75" customHeight="1" x14ac:dyDescent="0.2">
      <c r="A121" s="1"/>
      <c r="B121" s="2"/>
      <c r="C121" s="2"/>
      <c r="D121" s="2"/>
      <c r="E121" s="2"/>
      <c r="F121" s="2"/>
      <c r="G121" s="2"/>
      <c r="H121" s="2"/>
      <c r="I121" s="2"/>
      <c r="J121" s="2"/>
      <c r="K121" s="2"/>
      <c r="L121" s="2"/>
      <c r="M121" s="1"/>
      <c r="N121" s="1"/>
      <c r="O121" s="1"/>
      <c r="P121" s="1"/>
      <c r="Q121" s="1"/>
      <c r="R121" s="1"/>
      <c r="S121" s="1"/>
      <c r="T121" s="1"/>
      <c r="U121" s="1"/>
      <c r="V121" s="1"/>
      <c r="W121" s="1"/>
      <c r="X121" s="1"/>
      <c r="Y121" s="1"/>
      <c r="Z121" s="1"/>
    </row>
    <row r="122" spans="1:26" ht="15.75" customHeight="1" x14ac:dyDescent="0.2">
      <c r="A122" s="1"/>
      <c r="B122" s="2"/>
      <c r="C122" s="2"/>
      <c r="D122" s="2"/>
      <c r="E122" s="2"/>
      <c r="F122" s="2"/>
      <c r="G122" s="2"/>
      <c r="H122" s="2"/>
      <c r="I122" s="2"/>
      <c r="J122" s="2"/>
      <c r="K122" s="2"/>
      <c r="L122" s="2"/>
      <c r="M122" s="1"/>
      <c r="N122" s="1"/>
      <c r="O122" s="1"/>
      <c r="P122" s="1"/>
      <c r="Q122" s="1"/>
      <c r="R122" s="1"/>
      <c r="S122" s="1"/>
      <c r="T122" s="1"/>
      <c r="U122" s="1"/>
      <c r="V122" s="1"/>
      <c r="W122" s="1"/>
      <c r="X122" s="1"/>
      <c r="Y122" s="1"/>
      <c r="Z122" s="1"/>
    </row>
    <row r="123" spans="1:26" ht="15.75" customHeight="1" x14ac:dyDescent="0.2">
      <c r="A123" s="1"/>
      <c r="B123" s="2"/>
      <c r="C123" s="2"/>
      <c r="D123" s="2"/>
      <c r="E123" s="2"/>
      <c r="F123" s="2"/>
      <c r="G123" s="2"/>
      <c r="H123" s="2"/>
      <c r="I123" s="2"/>
      <c r="J123" s="2"/>
      <c r="K123" s="2"/>
      <c r="L123" s="2"/>
      <c r="M123" s="1"/>
      <c r="N123" s="1"/>
      <c r="O123" s="1"/>
      <c r="P123" s="1"/>
      <c r="Q123" s="1"/>
      <c r="R123" s="1"/>
      <c r="S123" s="1"/>
      <c r="T123" s="1"/>
      <c r="U123" s="1"/>
      <c r="V123" s="1"/>
      <c r="W123" s="1"/>
      <c r="X123" s="1"/>
      <c r="Y123" s="1"/>
      <c r="Z123" s="1"/>
    </row>
    <row r="124" spans="1:26" ht="15.75" customHeight="1" x14ac:dyDescent="0.2">
      <c r="A124" s="1"/>
      <c r="B124" s="2"/>
      <c r="C124" s="2"/>
      <c r="D124" s="2"/>
      <c r="E124" s="2"/>
      <c r="F124" s="2"/>
      <c r="G124" s="2"/>
      <c r="H124" s="2"/>
      <c r="I124" s="2"/>
      <c r="J124" s="2"/>
      <c r="K124" s="2"/>
      <c r="L124" s="2"/>
      <c r="M124" s="1"/>
      <c r="N124" s="1"/>
      <c r="O124" s="1"/>
      <c r="P124" s="1"/>
      <c r="Q124" s="1"/>
      <c r="R124" s="1"/>
      <c r="S124" s="1"/>
      <c r="T124" s="1"/>
      <c r="U124" s="1"/>
      <c r="V124" s="1"/>
      <c r="W124" s="1"/>
      <c r="X124" s="1"/>
      <c r="Y124" s="1"/>
      <c r="Z124" s="1"/>
    </row>
    <row r="125" spans="1:26" ht="15.75" customHeight="1" x14ac:dyDescent="0.2">
      <c r="A125" s="1"/>
      <c r="B125" s="2"/>
      <c r="C125" s="2"/>
      <c r="D125" s="2"/>
      <c r="E125" s="2"/>
      <c r="F125" s="2"/>
      <c r="G125" s="2"/>
      <c r="H125" s="2"/>
      <c r="I125" s="2"/>
      <c r="J125" s="2"/>
      <c r="K125" s="2"/>
      <c r="L125" s="2"/>
      <c r="M125" s="1"/>
      <c r="N125" s="1"/>
      <c r="O125" s="1"/>
      <c r="P125" s="1"/>
      <c r="Q125" s="1"/>
      <c r="R125" s="1"/>
      <c r="S125" s="1"/>
      <c r="T125" s="1"/>
      <c r="U125" s="1"/>
      <c r="V125" s="1"/>
      <c r="W125" s="1"/>
      <c r="X125" s="1"/>
      <c r="Y125" s="1"/>
      <c r="Z125" s="1"/>
    </row>
    <row r="126" spans="1:26" ht="15.75" customHeight="1" x14ac:dyDescent="0.2">
      <c r="A126" s="1"/>
      <c r="B126" s="2"/>
      <c r="C126" s="2"/>
      <c r="D126" s="2"/>
      <c r="E126" s="2"/>
      <c r="F126" s="2"/>
      <c r="G126" s="2"/>
      <c r="H126" s="2"/>
      <c r="I126" s="2"/>
      <c r="J126" s="2"/>
      <c r="K126" s="2"/>
      <c r="L126" s="2"/>
      <c r="M126" s="1"/>
      <c r="N126" s="1"/>
      <c r="O126" s="1"/>
      <c r="P126" s="1"/>
      <c r="Q126" s="1"/>
      <c r="R126" s="1"/>
      <c r="S126" s="1"/>
      <c r="T126" s="1"/>
      <c r="U126" s="1"/>
      <c r="V126" s="1"/>
      <c r="W126" s="1"/>
      <c r="X126" s="1"/>
      <c r="Y126" s="1"/>
      <c r="Z126" s="1"/>
    </row>
    <row r="127" spans="1:26" ht="15.75" customHeight="1" x14ac:dyDescent="0.2">
      <c r="A127" s="1"/>
      <c r="B127" s="2"/>
      <c r="C127" s="2"/>
      <c r="D127" s="2"/>
      <c r="E127" s="2"/>
      <c r="F127" s="2"/>
      <c r="G127" s="2"/>
      <c r="H127" s="2"/>
      <c r="I127" s="2"/>
      <c r="J127" s="2"/>
      <c r="K127" s="2"/>
      <c r="L127" s="2"/>
      <c r="M127" s="1"/>
      <c r="N127" s="1"/>
      <c r="O127" s="1"/>
      <c r="P127" s="1"/>
      <c r="Q127" s="1"/>
      <c r="R127" s="1"/>
      <c r="S127" s="1"/>
      <c r="T127" s="1"/>
      <c r="U127" s="1"/>
      <c r="V127" s="1"/>
      <c r="W127" s="1"/>
      <c r="X127" s="1"/>
      <c r="Y127" s="1"/>
      <c r="Z127" s="1"/>
    </row>
    <row r="128" spans="1:26" ht="15.75" customHeight="1" x14ac:dyDescent="0.2">
      <c r="A128" s="1"/>
      <c r="B128" s="2"/>
      <c r="C128" s="2"/>
      <c r="D128" s="2"/>
      <c r="E128" s="2"/>
      <c r="F128" s="2"/>
      <c r="G128" s="2"/>
      <c r="H128" s="2"/>
      <c r="I128" s="2"/>
      <c r="J128" s="2"/>
      <c r="K128" s="2"/>
      <c r="L128" s="2"/>
      <c r="M128" s="1"/>
      <c r="N128" s="1"/>
      <c r="O128" s="1"/>
      <c r="P128" s="1"/>
      <c r="Q128" s="1"/>
      <c r="R128" s="1"/>
      <c r="S128" s="1"/>
      <c r="T128" s="1"/>
      <c r="U128" s="1"/>
      <c r="V128" s="1"/>
      <c r="W128" s="1"/>
      <c r="X128" s="1"/>
      <c r="Y128" s="1"/>
      <c r="Z128" s="1"/>
    </row>
    <row r="129" spans="1:26" ht="15.75" customHeight="1" x14ac:dyDescent="0.2">
      <c r="A129" s="1"/>
      <c r="B129" s="2"/>
      <c r="C129" s="2"/>
      <c r="D129" s="2"/>
      <c r="E129" s="2"/>
      <c r="F129" s="2"/>
      <c r="G129" s="2"/>
      <c r="H129" s="2"/>
      <c r="I129" s="2"/>
      <c r="J129" s="2"/>
      <c r="K129" s="2"/>
      <c r="L129" s="2"/>
      <c r="M129" s="1"/>
      <c r="N129" s="1"/>
      <c r="O129" s="1"/>
      <c r="P129" s="1"/>
      <c r="Q129" s="1"/>
      <c r="R129" s="1"/>
      <c r="S129" s="1"/>
      <c r="T129" s="1"/>
      <c r="U129" s="1"/>
      <c r="V129" s="1"/>
      <c r="W129" s="1"/>
      <c r="X129" s="1"/>
      <c r="Y129" s="1"/>
      <c r="Z129" s="1"/>
    </row>
    <row r="130" spans="1:26" ht="15.75" customHeight="1" x14ac:dyDescent="0.2">
      <c r="A130" s="1"/>
      <c r="B130" s="2"/>
      <c r="C130" s="2"/>
      <c r="D130" s="2"/>
      <c r="E130" s="2"/>
      <c r="F130" s="2"/>
      <c r="G130" s="2"/>
      <c r="H130" s="2"/>
      <c r="I130" s="2"/>
      <c r="J130" s="2"/>
      <c r="K130" s="2"/>
      <c r="L130" s="2"/>
      <c r="M130" s="1"/>
      <c r="N130" s="1"/>
      <c r="O130" s="1"/>
      <c r="P130" s="1"/>
      <c r="Q130" s="1"/>
      <c r="R130" s="1"/>
      <c r="S130" s="1"/>
      <c r="T130" s="1"/>
      <c r="U130" s="1"/>
      <c r="V130" s="1"/>
      <c r="W130" s="1"/>
      <c r="X130" s="1"/>
      <c r="Y130" s="1"/>
      <c r="Z130" s="1"/>
    </row>
    <row r="131" spans="1:26" ht="15.75" customHeight="1" x14ac:dyDescent="0.2">
      <c r="A131" s="1"/>
      <c r="B131" s="2"/>
      <c r="C131" s="2"/>
      <c r="D131" s="2"/>
      <c r="E131" s="2"/>
      <c r="F131" s="2"/>
      <c r="G131" s="2"/>
      <c r="H131" s="2"/>
      <c r="I131" s="2"/>
      <c r="J131" s="2"/>
      <c r="K131" s="2"/>
      <c r="L131" s="2"/>
      <c r="M131" s="1"/>
      <c r="N131" s="1"/>
      <c r="O131" s="1"/>
      <c r="P131" s="1"/>
      <c r="Q131" s="1"/>
      <c r="R131" s="1"/>
      <c r="S131" s="1"/>
      <c r="T131" s="1"/>
      <c r="U131" s="1"/>
      <c r="V131" s="1"/>
      <c r="W131" s="1"/>
      <c r="X131" s="1"/>
      <c r="Y131" s="1"/>
      <c r="Z131" s="1"/>
    </row>
    <row r="132" spans="1:26" ht="15.75" customHeight="1" x14ac:dyDescent="0.2">
      <c r="A132" s="1"/>
      <c r="B132" s="2"/>
      <c r="C132" s="2"/>
      <c r="D132" s="2"/>
      <c r="E132" s="2"/>
      <c r="F132" s="2"/>
      <c r="G132" s="2"/>
      <c r="H132" s="2"/>
      <c r="I132" s="2"/>
      <c r="J132" s="2"/>
      <c r="K132" s="2"/>
      <c r="L132" s="2"/>
      <c r="M132" s="1"/>
      <c r="N132" s="1"/>
      <c r="O132" s="1"/>
      <c r="P132" s="1"/>
      <c r="Q132" s="1"/>
      <c r="R132" s="1"/>
      <c r="S132" s="1"/>
      <c r="T132" s="1"/>
      <c r="U132" s="1"/>
      <c r="V132" s="1"/>
      <c r="W132" s="1"/>
      <c r="X132" s="1"/>
      <c r="Y132" s="1"/>
      <c r="Z132" s="1"/>
    </row>
    <row r="133" spans="1:26" ht="15.75" customHeight="1" x14ac:dyDescent="0.2">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row>
  </sheetData>
  <autoFilter ref="B2:K97" xr:uid="{00000000-0009-0000-0000-000000000000}"/>
  <mergeCells count="2">
    <mergeCell ref="B5:I5"/>
    <mergeCell ref="B6:D6"/>
  </mergeCells>
  <hyperlinks>
    <hyperlink ref="D8" location="P.1.1!A1" display="P.240.1.1 Definir la Política i els Objectius de Qualitat" xr:uid="{00000000-0004-0000-0000-000000000000}"/>
    <hyperlink ref="D9" location="P.1.1!A1" display="P.240.1.1 Definir la Política i els Objectius de Qualitat" xr:uid="{00000000-0004-0000-0000-000001000000}"/>
    <hyperlink ref="D10" location="P.2.1.1!A1" display="P.240.2.1.1 Verificació" xr:uid="{00000000-0004-0000-0000-000002000000}"/>
    <hyperlink ref="D11" location="P.2.1.1!A1" display="P.240.2.1.1 Verificació" xr:uid="{00000000-0004-0000-0000-000003000000}"/>
    <hyperlink ref="G11" location="'SATISFACCIÓ PDI'!A1" display="Pestanya" xr:uid="{00000000-0004-0000-0000-000004000000}"/>
    <hyperlink ref="H11" location="'SATISFACCIÓ PDI'!A1" display="Pestanya" xr:uid="{00000000-0004-0000-0000-000005000000}"/>
    <hyperlink ref="D12" location="P.2.1.1!A1" display="P.240.2.1.1 Verificació" xr:uid="{00000000-0004-0000-0000-000006000000}"/>
    <hyperlink ref="G12" location="'SATISFACCIÓ TITULATS'!A1" display="Pestanya" xr:uid="{00000000-0004-0000-0000-000007000000}"/>
    <hyperlink ref="H12" location="'SATISFACCIÓ TITULATS'!A1" display="Pestanya" xr:uid="{00000000-0004-0000-0000-000008000000}"/>
    <hyperlink ref="D13" location="P.2.1.2!A1" display="P.240.2.1.2 Seguiment" xr:uid="{00000000-0004-0000-0000-000009000000}"/>
    <hyperlink ref="D14" location="P.2.1.3!A1" display="P.240.2.1.3 Modificació" xr:uid="{00000000-0004-0000-0000-00000A000000}"/>
    <hyperlink ref="D15" location="P.2.1.4!A1" display="P.240.2.1.4 Acreditació" xr:uid="{00000000-0004-0000-0000-00000B000000}"/>
    <hyperlink ref="D16" location="P.2.1.4!A1" display="P.240.2.1.4 Acreditació" xr:uid="{00000000-0004-0000-0000-00000C000000}"/>
    <hyperlink ref="D17" location="P.2.1.4!A1" display="P.240.2.1.4 Acreditació" xr:uid="{00000000-0004-0000-0000-00000D000000}"/>
    <hyperlink ref="D18" location="P.3.1!A1" display="P.240.3.1 Definir els perfils d’ingrés, egrés i criteris d'accésoficials" xr:uid="{00000000-0004-0000-0000-00000E000000}"/>
    <hyperlink ref="D19" location="P.3.1!A1" display="P.240.3.1 Definir els perfils d’ingrés, egrés i criteris d'accésoficials" xr:uid="{00000000-0004-0000-0000-00000F000000}"/>
    <hyperlink ref="D20" location="P.3.1!A1" display="P.240.3.1 Definir els perfils d’ingrés, egrés i criteris d'accésoficials" xr:uid="{00000000-0004-0000-0000-000010000000}"/>
    <hyperlink ref="D21" location="P.3.1!A1" display="P.240.3.1 Definir els perfils d’ingrés, egrés i criteris d'accésoficials" xr:uid="{00000000-0004-0000-0000-000011000000}"/>
    <hyperlink ref="D22" location="P.3.1!A1" display="P.240.3.1 Definir els perfils d’ingrés, egrés i criteris d'accésoficials" xr:uid="{00000000-0004-0000-0000-000012000000}"/>
    <hyperlink ref="G22" location="'Satisf. amb activ. promoció'!A1" display="Pestanya" xr:uid="{00000000-0004-0000-0000-000013000000}"/>
    <hyperlink ref="H22" location="'Satisf. amb activ. promoció'!A1" display="Pestanya" xr:uid="{00000000-0004-0000-0000-000014000000}"/>
    <hyperlink ref="I22" location="'Satisf. amb activ. promoció'!A1" display="Pestanya" xr:uid="{00000000-0004-0000-0000-000015000000}"/>
    <hyperlink ref="J22" location="'Satisf. amb activ. promoció'!A1" display="Pestanya" xr:uid="{00000000-0004-0000-0000-000016000000}"/>
    <hyperlink ref="K22" location="'Satisf. amb activ. promoció'!A1" display="Pestanya" xr:uid="{00000000-0004-0000-0000-000017000000}"/>
    <hyperlink ref="L22" location="'Satisf. amb activ. promoció'!A1" display="Pestanya" xr:uid="{00000000-0004-0000-0000-000018000000}"/>
    <hyperlink ref="M22" location="'Satisf. amb activ. promoció'!A1" display="Pestanya" xr:uid="{00000000-0004-0000-0000-000019000000}"/>
    <hyperlink ref="D23" location="P.3.1!A1" display="P.240.3.1 Definir els perfils d’ingrés, egrés i criteris d'accésoficials" xr:uid="{00000000-0004-0000-0000-00001A000000}"/>
    <hyperlink ref="D24" location="P.3.1!A1" display="P.240.3.1 Definir els perfils d’ingrés, egrés i criteris d'accésoficials" xr:uid="{00000000-0004-0000-0000-00001B000000}"/>
    <hyperlink ref="G25" location="'SATISFACCIÓ TITULATS'!A1" display="Pestanya" xr:uid="{00000000-0004-0000-0000-00001C000000}"/>
    <hyperlink ref="H25" location="'SATISFACCIÓ TITULATS'!A1" display="Pestanya" xr:uid="{00000000-0004-0000-0000-00001D000000}"/>
    <hyperlink ref="I25" location="'SATISFACCIÓ TITULATS'!A1" display="Pestanya" xr:uid="{00000000-0004-0000-0000-00001E000000}"/>
    <hyperlink ref="J25" location="'SATISFACCIÓ TITULATS'!A1" display="Pestanya" xr:uid="{00000000-0004-0000-0000-00001F000000}"/>
    <hyperlink ref="K25" location="'SATISFACCIÓ TITULATS'!A1" display="Pestanya" xr:uid="{00000000-0004-0000-0000-000020000000}"/>
    <hyperlink ref="L25" location="'SATISFACCIÓ TITULATS'!A1" display="Pestanya" xr:uid="{00000000-0004-0000-0000-000021000000}"/>
    <hyperlink ref="D31" location="P.3.2!A1" display="P.240.3.2 Suport i orientació a l’estudiantat" xr:uid="{00000000-0004-0000-0000-000022000000}"/>
    <hyperlink ref="G31" location="'SATISFACCIÓ PDI'!A1" display="Pestanya" xr:uid="{00000000-0004-0000-0000-000023000000}"/>
    <hyperlink ref="H31" location="'SATISFACCIÓ PDI'!A1" display="Pestanya" xr:uid="{00000000-0004-0000-0000-000024000000}"/>
    <hyperlink ref="D32" location="P.3.2!A1" display="P.240.3.2 Suport i orientació a l’estudiantat" xr:uid="{00000000-0004-0000-0000-000025000000}"/>
    <hyperlink ref="D33" location="P.3.3!A1" display="P.240.3.3 Metodologia d’Ensenyament i Avaluació" xr:uid="{00000000-0004-0000-0000-000026000000}"/>
    <hyperlink ref="G33" location="'SATISFACCIÓ TITULATS'!A1" display="Pestanya" xr:uid="{00000000-0004-0000-0000-000027000000}"/>
    <hyperlink ref="H33" location="'SATISFACCIÓ TITULATS'!A1" display="Pestanya" xr:uid="{00000000-0004-0000-0000-000028000000}"/>
    <hyperlink ref="I33" location="'SATISFACCIÓ TITULATS'!A1" display="Pestanya" xr:uid="{00000000-0004-0000-0000-000029000000}"/>
    <hyperlink ref="J33" location="'SATISFACCIÓ TITULATS'!A1" display="Pestanya" xr:uid="{00000000-0004-0000-0000-00002A000000}"/>
    <hyperlink ref="K33" location="'SATISFACCIÓ TITULATS'!A1" display="Pestanya" xr:uid="{00000000-0004-0000-0000-00002B000000}"/>
    <hyperlink ref="L33" location="'SATISFACCIÓ TITULATS'!A1" display="Pestanya" xr:uid="{00000000-0004-0000-0000-00002C000000}"/>
    <hyperlink ref="G34" location="'SATISFACCIÓ TITULATS'!A1" display="Pestanya" xr:uid="{00000000-0004-0000-0000-00002D000000}"/>
    <hyperlink ref="H34" location="'SATISFACCIÓ TITULATS'!A1" display="Pestanya" xr:uid="{00000000-0004-0000-0000-00002E000000}"/>
    <hyperlink ref="I34" location="'SATISFACCIÓ TITULATS'!A1" display="Pestanya" xr:uid="{00000000-0004-0000-0000-00002F000000}"/>
    <hyperlink ref="J34" location="'SATISFACCIÓ TITULATS'!A1" display="Pestanya" xr:uid="{00000000-0004-0000-0000-000030000000}"/>
    <hyperlink ref="K34" location="'SATISFACCIÓ TITULATS'!A1" display="Pestanya" xr:uid="{00000000-0004-0000-0000-000031000000}"/>
    <hyperlink ref="L34" location="'SATISFACCIÓ TITULATS'!A1" display="Pestanya" xr:uid="{00000000-0004-0000-0000-000032000000}"/>
    <hyperlink ref="G35" location="'SATISFACCIÓ TITULATS'!A1" display="Pestanya" xr:uid="{00000000-0004-0000-0000-000033000000}"/>
    <hyperlink ref="H35" location="'SATISFACCIÓ TITULATS'!A1" display="Pestanya" xr:uid="{00000000-0004-0000-0000-000034000000}"/>
    <hyperlink ref="I35" location="'SATISFACCIÓ TITULATS'!A1" display="Pestanya" xr:uid="{00000000-0004-0000-0000-000035000000}"/>
    <hyperlink ref="J35" location="'SATISFACCIÓ TITULATS'!A1" display="Pestanya" xr:uid="{00000000-0004-0000-0000-000036000000}"/>
    <hyperlink ref="K35" location="'SATISFACCIÓ TITULATS'!A1" display="Pestanya" xr:uid="{00000000-0004-0000-0000-000037000000}"/>
    <hyperlink ref="L35" location="'SATISFACCIÓ TITULATS'!A1" display="Pestanya" xr:uid="{00000000-0004-0000-0000-000038000000}"/>
    <hyperlink ref="G36" location="'SATISFACCIÓ PDI'!A1" display="Pestanya" xr:uid="{00000000-0004-0000-0000-000039000000}"/>
    <hyperlink ref="H36" location="'SATISFACCIÓ PDI'!A1" display="Pestanya" xr:uid="{00000000-0004-0000-0000-00003A000000}"/>
    <hyperlink ref="G37" location="'SATISFACCIÓ PDI'!A1" display="Pestanya" xr:uid="{00000000-0004-0000-0000-00003B000000}"/>
    <hyperlink ref="H37" location="'SATISFACCIÓ PDI'!A1" display="Pestanya" xr:uid="{00000000-0004-0000-0000-00003C000000}"/>
    <hyperlink ref="G38" location="'SATISFACCIÓ PDI'!A1" display="Pestanya" xr:uid="{00000000-0004-0000-0000-00003D000000}"/>
    <hyperlink ref="H38" location="'SATISFACCIÓ PDI'!A1" display="Pestanya" xr:uid="{00000000-0004-0000-0000-00003E000000}"/>
    <hyperlink ref="G39" location="'SATISFACCIÓ TITULATS'!A1" display="Pestanya" xr:uid="{00000000-0004-0000-0000-00003F000000}"/>
    <hyperlink ref="H39" location="'SATISFACCIÓ TITULATS'!A1" display="Pestanya" xr:uid="{00000000-0004-0000-0000-000040000000}"/>
    <hyperlink ref="I39" location="'SATISFACCIÓ TITULATS'!A1" display="Pestanya" xr:uid="{00000000-0004-0000-0000-000041000000}"/>
    <hyperlink ref="J39" location="'SATISFACCIÓ TITULATS'!A1" display="Pestanya" xr:uid="{00000000-0004-0000-0000-000042000000}"/>
    <hyperlink ref="K39" location="'SATISFACCIÓ TITULATS'!A1" display="Pestanya" xr:uid="{00000000-0004-0000-0000-000043000000}"/>
    <hyperlink ref="L39" location="'SATISFACCIÓ TITULATS'!A1" display="Pestanya" xr:uid="{00000000-0004-0000-0000-000044000000}"/>
    <hyperlink ref="D40" location="P.3.4!A1" display="P.240.3.4 Gestionar la Mobilitat Estudiantat" xr:uid="{00000000-0004-0000-0000-000045000000}"/>
    <hyperlink ref="D41" location="P.3.4!A1" display="P.240.3.4 Gestionar la Mobilitat Estudiantat" xr:uid="{00000000-0004-0000-0000-000046000000}"/>
    <hyperlink ref="D42" location="P.3.4!A1" display="P.240.3.4 Gestionar la Mobilitat Estudiantat" xr:uid="{00000000-0004-0000-0000-000047000000}"/>
    <hyperlink ref="D43" location="P.3.4!A1" display="P.240.3.4 Gestionar la Mobilitat Estudiantat" xr:uid="{00000000-0004-0000-0000-000048000000}"/>
    <hyperlink ref="D44" location="P.3.5!A1" display="P.240.3.5 Gestionar l’orientació professional" xr:uid="{00000000-0004-0000-0000-000049000000}"/>
    <hyperlink ref="D45" location="P.3.5!A1" display="P.240.3.5 Gestionar l’orientació professional" xr:uid="{00000000-0004-0000-0000-00004A000000}"/>
    <hyperlink ref="I45" location="'Activitats orientació profess'!_Toc31367562" display="Pestanya" xr:uid="{00000000-0004-0000-0000-00004B000000}"/>
    <hyperlink ref="J45" location="'Activitats orientació profess'!_Toc31367562" display="Pestanya" xr:uid="{00000000-0004-0000-0000-00004C000000}"/>
    <hyperlink ref="K45" location="'Activitats orientació profess'!_Toc31367562" display="Pestanya" xr:uid="{00000000-0004-0000-0000-00004D000000}"/>
    <hyperlink ref="L45" location="'Activitats orientació profess'!_Toc31367562" display="Pestanya" xr:uid="{00000000-0004-0000-0000-00004E000000}"/>
    <hyperlink ref="M45" location="'Activitats orientació profess'!_Toc31367562" display="Pestanya" xr:uid="{00000000-0004-0000-0000-00004F000000}"/>
    <hyperlink ref="D46" location="P.3.5!A1" display="P.240.3.5 Gestionar l’orientació professional" xr:uid="{00000000-0004-0000-0000-000050000000}"/>
    <hyperlink ref="I46" location="'Activitats orientació profess'!_Toc31367562" display="Pestanya" xr:uid="{00000000-0004-0000-0000-000051000000}"/>
    <hyperlink ref="J46" location="'Activitats orientació profess'!_Toc31367562" display="Pestanya" xr:uid="{00000000-0004-0000-0000-000052000000}"/>
    <hyperlink ref="K46" location="'Activitats orientació profess'!_Toc31367562" display="Pestanya" xr:uid="{00000000-0004-0000-0000-000053000000}"/>
    <hyperlink ref="L46" location="'Activitats orientació profess'!_Toc31367562" display="Pestanya" xr:uid="{00000000-0004-0000-0000-000054000000}"/>
    <hyperlink ref="M46" location="'Activitats orientació profess'!_Toc31367562" display="Pestanya" xr:uid="{00000000-0004-0000-0000-000055000000}"/>
    <hyperlink ref="D47" location="P.3.5!A1" display="P.240.3.5 Gestionar l’orientació professional" xr:uid="{00000000-0004-0000-0000-000056000000}"/>
    <hyperlink ref="I47" location="'Activitats orientació profess'!_Toc31367562" display="Pestanya" xr:uid="{00000000-0004-0000-0000-000057000000}"/>
    <hyperlink ref="J47" location="'Activitats orientació profess'!_Toc31367562" display="Pestanya" xr:uid="{00000000-0004-0000-0000-000058000000}"/>
    <hyperlink ref="K47" location="'Activitats orientació profess'!_Toc31367562" display="Pestanya" xr:uid="{00000000-0004-0000-0000-000059000000}"/>
    <hyperlink ref="L47" location="'Activitats orientació profess'!_Toc31367562" display="Pestanya" xr:uid="{00000000-0004-0000-0000-00005A000000}"/>
    <hyperlink ref="M47" location="'Activitats orientació profess'!_Toc31367562" display="Pestanya" xr:uid="{00000000-0004-0000-0000-00005B000000}"/>
    <hyperlink ref="G48" location="'SATISFACCIÓ TITULATS'!A1" display="Pestanya" xr:uid="{00000000-0004-0000-0000-00005C000000}"/>
    <hyperlink ref="H48" location="'SATISFACCIÓ TITULATS'!A1" display="Pestanya" xr:uid="{00000000-0004-0000-0000-00005D000000}"/>
    <hyperlink ref="I48" location="'SATISFACCIÓ TITULATS'!A1" display="Pestanya" xr:uid="{00000000-0004-0000-0000-00005E000000}"/>
    <hyperlink ref="J48" location="'SATISFACCIÓ TITULATS'!A1" display="Pestanya" xr:uid="{00000000-0004-0000-0000-00005F000000}"/>
    <hyperlink ref="K48" location="'SATISFACCIÓ TITULATS'!A1" display="Pestanya" xr:uid="{00000000-0004-0000-0000-000060000000}"/>
    <hyperlink ref="L48" location="'SATISFACCIÓ TITULATS'!A1" display="Pestanya" xr:uid="{00000000-0004-0000-0000-000061000000}"/>
    <hyperlink ref="D52" location="P.3.6!A1" display="P.240.3.6 Gestionar les pràctiques externes" xr:uid="{00000000-0004-0000-0000-000062000000}"/>
    <hyperlink ref="D53" location="P.3.6!A1" display="P.240.3.6 Gestionar les pràctiques externes" xr:uid="{00000000-0004-0000-0000-000063000000}"/>
    <hyperlink ref="G53" location="'SATISFACCIÓ PDI'!A1" display="Pestanya" xr:uid="{00000000-0004-0000-0000-000064000000}"/>
    <hyperlink ref="H53" location="'SATISFACCIÓ PDI'!A1" display="Pestanya" xr:uid="{00000000-0004-0000-0000-000065000000}"/>
    <hyperlink ref="D54" location="P.3.6!A1" display="P.240.3.6 Gestionar les pràctiques externes" xr:uid="{00000000-0004-0000-0000-000066000000}"/>
    <hyperlink ref="G54" location="'SATISFACCIÓ PDI'!A1" display="Pestanya" xr:uid="{00000000-0004-0000-0000-000067000000}"/>
    <hyperlink ref="H54" location="'SATISFACCIÓ PDI'!A1" display="Pestanya" xr:uid="{00000000-0004-0000-0000-000068000000}"/>
    <hyperlink ref="D55" location="P.3.7!A1" display="P.240.3.7 Gestionar les queixes i suggeriments" xr:uid="{00000000-0004-0000-0000-000069000000}"/>
    <hyperlink ref="D56" location="P.3.7!A1" display="P.240.3.7 Gestionar les queixes i suggeriments" xr:uid="{00000000-0004-0000-0000-00006A000000}"/>
    <hyperlink ref="D57" location="P.3.7!A1" display="P.240.3.7 Gestionar les queixes i suggeriments" xr:uid="{00000000-0004-0000-0000-00006B000000}"/>
    <hyperlink ref="D58" location="P.3.7!A1" display="P.240.3.7 Gestionar les queixes i suggeriments" xr:uid="{00000000-0004-0000-0000-00006C000000}"/>
    <hyperlink ref="D59" location="P.4.1!A1" display="P.240.4.1 Definició de les polítiques de PAS i PDI" xr:uid="{00000000-0004-0000-0000-00006D000000}"/>
    <hyperlink ref="I59" location="'PDI categoria, doctorat i sexe'!A1" display="Pestanya" xr:uid="{00000000-0004-0000-0000-00006E000000}"/>
    <hyperlink ref="J59" location="'PDI categoria, doctorat i sexe'!A1" display="Pestanya" xr:uid="{00000000-0004-0000-0000-00006F000000}"/>
    <hyperlink ref="K59" location="'PDI categoria, doctorat i sexe'!A1" display="Pestanya" xr:uid="{00000000-0004-0000-0000-000070000000}"/>
    <hyperlink ref="L59" location="'PDI categoria, doctorat i sexe'!A1" display="Pestanya" xr:uid="{00000000-0004-0000-0000-000071000000}"/>
    <hyperlink ref="D60" location="P.4.1!A1" display="P.240.4.1 Definició de les polítiques de PAS i PDI" xr:uid="{00000000-0004-0000-0000-000072000000}"/>
    <hyperlink ref="I60" location="'PTGAS per categoria i sexe '!A1" display="Pestanya" xr:uid="{00000000-0004-0000-0000-000073000000}"/>
    <hyperlink ref="J60" location="'PTGAS per categoria i sexe '!A1" display="Pestanya" xr:uid="{00000000-0004-0000-0000-000074000000}"/>
    <hyperlink ref="K60" location="'PTGAS per categoria i sexe '!A1" display="Pestanya" xr:uid="{00000000-0004-0000-0000-000075000000}"/>
    <hyperlink ref="L60" location="'PTGAS per categoria i sexe '!A1" display="Pestanya" xr:uid="{00000000-0004-0000-0000-000076000000}"/>
    <hyperlink ref="D61" location="P.4.1!A1" display="P.240.4.1 Definició de les polítiques de PAS i PDI" xr:uid="{00000000-0004-0000-0000-000077000000}"/>
    <hyperlink ref="G61" location="'Dones que ocupen càrrecs acad.'!A1" display="Pestanya" xr:uid="{00000000-0004-0000-0000-000078000000}"/>
    <hyperlink ref="H61" location="'Dones que ocupen càrrecs acad.'!A1" display="Pestanya" xr:uid="{00000000-0004-0000-0000-000079000000}"/>
    <hyperlink ref="I61" location="'Dones que ocupen càrrecs acad.'!A1" display="Pestanya" xr:uid="{00000000-0004-0000-0000-00007A000000}"/>
    <hyperlink ref="J61" location="'Dones que ocupen càrrecs acad.'!A1" display="Pestanya" xr:uid="{00000000-0004-0000-0000-00007B000000}"/>
    <hyperlink ref="K61" location="'Dones que ocupen càrrecs acad.'!A1" display="Pestanya" xr:uid="{00000000-0004-0000-0000-00007C000000}"/>
    <hyperlink ref="L61" location="'Dones que ocupen càrrecs acad.'!A1" display="Pestanya" xr:uid="{00000000-0004-0000-0000-00007D000000}"/>
    <hyperlink ref="D62" location="P.4.1!A1" display="P.240.4.1 Definició de les polítiques de PAS i PDI" xr:uid="{00000000-0004-0000-0000-00007E000000}"/>
    <hyperlink ref="D63" location="P.4.2!A1" display="P.240.4.2 Accés i selecció de PDI i PAS" xr:uid="{00000000-0004-0000-0000-00007F000000}"/>
    <hyperlink ref="I63" location="'PDI categoria, doctorat i sexe'!A1" display="Pestanya" xr:uid="{00000000-0004-0000-0000-000080000000}"/>
    <hyperlink ref="J63" location="'PDI categoria, doctorat i sexe'!A1" display="Pestanya" xr:uid="{00000000-0004-0000-0000-000081000000}"/>
    <hyperlink ref="K63" location="'PDI categoria, doctorat i sexe'!A1" display="Pestanya" xr:uid="{00000000-0004-0000-0000-000082000000}"/>
    <hyperlink ref="L63" location="'PDI categoria, doctorat i sexe'!A1" display="Pestanya" xr:uid="{00000000-0004-0000-0000-000083000000}"/>
    <hyperlink ref="D64" location="P.4.2!A1" display="P.240.4.2 Accés i selecció de PDI i PAS" xr:uid="{00000000-0004-0000-0000-000084000000}"/>
    <hyperlink ref="I64" location="'PTGAS per categoria i sexe '!A1" display="Pestanya" xr:uid="{00000000-0004-0000-0000-000085000000}"/>
    <hyperlink ref="J64" location="'PTGAS per categoria i sexe '!A1" display="Pestanya" xr:uid="{00000000-0004-0000-0000-000086000000}"/>
    <hyperlink ref="K64" location="'PTGAS per categoria i sexe '!A1" display="Pestanya" xr:uid="{00000000-0004-0000-0000-000087000000}"/>
    <hyperlink ref="L64" location="'PTGAS per categoria i sexe '!A1" display="Pestanya" xr:uid="{00000000-0004-0000-0000-000088000000}"/>
    <hyperlink ref="D65" location="P.4.2!A1" display="P.240.4.2 Accés i selecció de PDI i PAS" xr:uid="{00000000-0004-0000-0000-000089000000}"/>
    <hyperlink ref="G65" location="'Selecció PTGAS ETSEIB'!A1" display="Pestanya" xr:uid="{00000000-0004-0000-0000-00008A000000}"/>
    <hyperlink ref="H65" location="'Selecció PTGAS ETSEIB'!A1" display="Pestanya" xr:uid="{00000000-0004-0000-0000-00008B000000}"/>
    <hyperlink ref="I65" location="'Selecció PTGAS ETSEIB'!A1" display="Pestanya" xr:uid="{00000000-0004-0000-0000-00008C000000}"/>
    <hyperlink ref="J65" location="'Selecció PTGAS ETSEIB'!A1" display="Pestanya" xr:uid="{00000000-0004-0000-0000-00008D000000}"/>
    <hyperlink ref="K65" location="'Selecció PTGAS ETSEIB'!A1" display="Pestanya" xr:uid="{00000000-0004-0000-0000-00008E000000}"/>
    <hyperlink ref="L65" location="'Selecció PTGAS ETSEIB'!A1" display="Pestanya" xr:uid="{00000000-0004-0000-0000-00008F000000}"/>
    <hyperlink ref="M65" location="'Selecció PTGAS ETSEIB'!A1" display="Pestanya" xr:uid="{00000000-0004-0000-0000-000090000000}"/>
    <hyperlink ref="D66" location="P.4.3!A1" display="P.240.4.3 Formar el PDI i PAS" xr:uid="{00000000-0004-0000-0000-000091000000}"/>
    <hyperlink ref="D67" location="P.4.3!A1" display="P.240.4.3 Formar el PDI i PAS" xr:uid="{00000000-0004-0000-0000-000092000000}"/>
    <hyperlink ref="D68" location="P.4.3!A1" display="P.240.4.3 Formar el PDI i PAS" xr:uid="{00000000-0004-0000-0000-000093000000}"/>
    <hyperlink ref="D69" location="P.4.3!A1" display="P.240.4.3 Formar el PDI i PAS" xr:uid="{00000000-0004-0000-0000-000094000000}"/>
    <hyperlink ref="D70" location="P.4.4!A1" display="P.240.4.4 Avaluar el PDI" xr:uid="{00000000-0004-0000-0000-000095000000}"/>
    <hyperlink ref="D71" location="P.4.4!A1" display="P.240.4.4 Avaluar el PDI" xr:uid="{00000000-0004-0000-0000-000096000000}"/>
    <hyperlink ref="D72" location="P.5.1!A1" display="P.240.5.1 Gestió i millora dels recursos materials" xr:uid="{00000000-0004-0000-0000-000097000000}"/>
    <hyperlink ref="D73" location="P.5.1!A1" display="P.240.5.1 Gestió i millora dels recursos materials" xr:uid="{00000000-0004-0000-0000-000098000000}"/>
    <hyperlink ref="D74" location="P.5.1!A1" display="P.240.5.1 Gestió i millora dels recursos materials" xr:uid="{00000000-0004-0000-0000-000099000000}"/>
    <hyperlink ref="D75" location="P.5.2!A1" display="P.240.5.2 Gestió i millora dels serveis" xr:uid="{00000000-0004-0000-0000-00009A000000}"/>
    <hyperlink ref="D76" location="P.5.2!A1" display="P.240.5.2 Gestió i millora dels serveis" xr:uid="{00000000-0004-0000-0000-00009B000000}"/>
    <hyperlink ref="D77" location="P.6.1!A1" display="P.240.6.1 Recollir les dades i els resultats" xr:uid="{00000000-0004-0000-0000-00009C000000}"/>
    <hyperlink ref="D78" location="P.6.1!A1" display="P.240.6.1 Recollir les dades i els resultats" xr:uid="{00000000-0004-0000-0000-00009D000000}"/>
    <hyperlink ref="D79" location="P.6.1!A1" display="P.240.6.1 Recollir les dades i els resultats" xr:uid="{00000000-0004-0000-0000-00009E000000}"/>
    <hyperlink ref="D80" location="P.6.1!A1" display="P.240.6.1 Recollir les dades i els resultats" xr:uid="{00000000-0004-0000-0000-00009F000000}"/>
    <hyperlink ref="D81" location="P.6.1!A1" display="P.240.6.1 Recollir les dades i els resultats" xr:uid="{00000000-0004-0000-0000-0000A0000000}"/>
    <hyperlink ref="D82" location="P.6.1!A1" display="P.240.6.1 Recollir les dades i els resultats" xr:uid="{00000000-0004-0000-0000-0000A1000000}"/>
    <hyperlink ref="D83" location="P.6.1!A1" display="P.240.6.1 Recollir les dades i els resultats" xr:uid="{00000000-0004-0000-0000-0000A2000000}"/>
    <hyperlink ref="D84" location="P.6.1!A1" display="P.240.6.1 Recollir les dades i els resultats" xr:uid="{00000000-0004-0000-0000-0000A3000000}"/>
    <hyperlink ref="D89" location="P.6.1!A1" display="P.240.6.1 Recollir les dades i els resultats" xr:uid="{00000000-0004-0000-0000-0000A4000000}"/>
    <hyperlink ref="D90" location="P.7.1!A1" display="P.240.7.1. Publicació d'informació i rendició de comptes" xr:uid="{00000000-0004-0000-0000-0000A5000000}"/>
    <hyperlink ref="G90" location="'SATISFACCIÓ TITULATS'!A1" display="Pestanya" xr:uid="{00000000-0004-0000-0000-0000A6000000}"/>
    <hyperlink ref="H90" location="'SATISFACCIÓ TITULATS'!A1" display="Pestanya" xr:uid="{00000000-0004-0000-0000-0000A7000000}"/>
    <hyperlink ref="I90" location="'SATISFACCIÓ TITULATS'!A1" display="Pestanya" xr:uid="{00000000-0004-0000-0000-0000A8000000}"/>
    <hyperlink ref="J90" location="'SATISFACCIÓ TITULATS'!A1" display="Pestanya" xr:uid="{00000000-0004-0000-0000-0000A9000000}"/>
    <hyperlink ref="K90" location="'SATISFACCIÓ TITULATS'!A1" display="Pestanya" xr:uid="{00000000-0004-0000-0000-0000AA000000}"/>
    <hyperlink ref="L90" location="'SATISFACCIÓ TITULATS'!A1" display="Pestanya" xr:uid="{00000000-0004-0000-0000-0000AB000000}"/>
    <hyperlink ref="D94" location="P.8.1!A1" display="P.240.8.1 Desplegament, seguiment i revisió del SGIQ, i control de la documentació" xr:uid="{00000000-0004-0000-0000-0000AC000000}"/>
    <hyperlink ref="D96" location="P.8.1!A1" display="P.240.8.1 Desplegament, seguiment i revisió del SGIQ, i control de la documentació" xr:uid="{00000000-0004-0000-0000-0000AD000000}"/>
  </hyperlinks>
  <printOptions horizontalCentered="1"/>
  <pageMargins left="0.25" right="0.25" top="0.75" bottom="0.75" header="0" footer="0"/>
  <pageSetup paperSize="9" fitToHeight="0" pageOrder="overThenDown"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G1000"/>
  <sheetViews>
    <sheetView workbookViewId="0"/>
  </sheetViews>
  <sheetFormatPr defaultColWidth="12.5703125" defaultRowHeight="15" customHeight="1" x14ac:dyDescent="0.2"/>
  <cols>
    <col min="1" max="1" width="3.42578125" customWidth="1"/>
    <col min="2" max="2" width="24.7109375" customWidth="1"/>
    <col min="3" max="3" width="83.7109375" customWidth="1"/>
    <col min="4" max="4" width="3.42578125" customWidth="1"/>
    <col min="5" max="5" width="14.140625" customWidth="1"/>
    <col min="6" max="7" width="9" customWidth="1"/>
  </cols>
  <sheetData>
    <row r="1" spans="1:7" ht="22.5" customHeight="1" x14ac:dyDescent="0.25">
      <c r="A1" s="1"/>
      <c r="B1" s="626" t="s">
        <v>411</v>
      </c>
      <c r="C1" s="618"/>
      <c r="D1" s="618"/>
      <c r="E1" s="618"/>
      <c r="F1" s="618"/>
      <c r="G1" s="618"/>
    </row>
    <row r="2" spans="1:7" ht="22.5" customHeight="1" x14ac:dyDescent="0.2">
      <c r="A2" s="1"/>
      <c r="B2" s="1"/>
      <c r="C2" s="1"/>
      <c r="D2" s="1"/>
      <c r="E2" s="1"/>
      <c r="F2" s="1"/>
      <c r="G2" s="1"/>
    </row>
    <row r="3" spans="1:7" ht="13.5" customHeight="1" x14ac:dyDescent="0.2">
      <c r="A3" s="1"/>
      <c r="B3" s="1"/>
      <c r="C3" s="1"/>
      <c r="D3" s="1"/>
      <c r="E3" s="135"/>
      <c r="F3" s="135"/>
      <c r="G3" s="135"/>
    </row>
    <row r="4" spans="1:7" ht="22.5" customHeight="1" x14ac:dyDescent="0.2">
      <c r="A4" s="1"/>
      <c r="B4" s="129" t="s">
        <v>322</v>
      </c>
      <c r="C4" s="625" t="s">
        <v>97</v>
      </c>
      <c r="D4" s="620"/>
      <c r="E4" s="620"/>
      <c r="F4" s="620"/>
      <c r="G4" s="621"/>
    </row>
    <row r="5" spans="1:7" ht="22.5" customHeight="1" x14ac:dyDescent="0.2">
      <c r="A5" s="1"/>
      <c r="B5" s="130" t="s">
        <v>323</v>
      </c>
      <c r="C5" s="625" t="s">
        <v>98</v>
      </c>
      <c r="D5" s="620"/>
      <c r="E5" s="620"/>
      <c r="F5" s="620"/>
      <c r="G5" s="621"/>
    </row>
    <row r="6" spans="1:7" ht="51" customHeight="1" x14ac:dyDescent="0.2">
      <c r="A6" s="1"/>
      <c r="B6" s="130" t="s">
        <v>324</v>
      </c>
      <c r="C6" s="624" t="s">
        <v>412</v>
      </c>
      <c r="D6" s="620"/>
      <c r="E6" s="620"/>
      <c r="F6" s="620"/>
      <c r="G6" s="621"/>
    </row>
    <row r="7" spans="1:7" ht="34.5" customHeight="1" x14ac:dyDescent="0.2">
      <c r="A7" s="1"/>
      <c r="B7" s="131" t="s">
        <v>326</v>
      </c>
      <c r="C7" s="630" t="s">
        <v>340</v>
      </c>
      <c r="D7" s="620"/>
      <c r="E7" s="620"/>
      <c r="F7" s="620"/>
      <c r="G7" s="621"/>
    </row>
    <row r="8" spans="1:7" ht="27" customHeight="1" x14ac:dyDescent="0.2">
      <c r="A8" s="1"/>
      <c r="B8" s="132" t="s">
        <v>328</v>
      </c>
      <c r="C8" s="635" t="s">
        <v>345</v>
      </c>
      <c r="D8" s="620"/>
      <c r="E8" s="620"/>
      <c r="F8" s="620"/>
      <c r="G8" s="621"/>
    </row>
    <row r="9" spans="1:7" ht="24" customHeight="1" x14ac:dyDescent="0.2">
      <c r="A9" s="1"/>
      <c r="B9" s="132" t="s">
        <v>330</v>
      </c>
      <c r="C9" s="629" t="s">
        <v>413</v>
      </c>
      <c r="D9" s="620"/>
      <c r="E9" s="620"/>
      <c r="F9" s="620"/>
      <c r="G9" s="621"/>
    </row>
    <row r="10" spans="1:7" ht="22.5" customHeight="1" x14ac:dyDescent="0.2">
      <c r="A10" s="1"/>
      <c r="B10" s="132" t="s">
        <v>332</v>
      </c>
      <c r="C10" s="635" t="s">
        <v>414</v>
      </c>
      <c r="D10" s="620"/>
      <c r="E10" s="620"/>
      <c r="F10" s="620"/>
      <c r="G10" s="621"/>
    </row>
    <row r="11" spans="1:7" ht="13.5" customHeight="1" x14ac:dyDescent="0.2">
      <c r="A11" s="1"/>
      <c r="B11" s="141"/>
      <c r="C11" s="142"/>
      <c r="D11" s="5"/>
      <c r="E11" s="5"/>
      <c r="F11" s="5"/>
      <c r="G11" s="5"/>
    </row>
    <row r="12" spans="1:7" ht="9.75" customHeight="1" x14ac:dyDescent="0.2">
      <c r="A12" s="1"/>
      <c r="B12" s="133"/>
      <c r="C12" s="133"/>
      <c r="D12" s="133"/>
      <c r="E12" s="133"/>
      <c r="F12" s="133"/>
      <c r="G12" s="133"/>
    </row>
    <row r="13" spans="1:7" ht="17.25" customHeight="1" x14ac:dyDescent="0.2">
      <c r="A13" s="1"/>
      <c r="B13" s="1"/>
      <c r="C13" s="1"/>
      <c r="D13" s="1"/>
      <c r="E13" s="135"/>
      <c r="F13" s="135"/>
      <c r="G13" s="135"/>
    </row>
    <row r="14" spans="1:7" ht="23.25" customHeight="1" x14ac:dyDescent="0.2">
      <c r="A14" s="1"/>
      <c r="B14" s="129" t="s">
        <v>322</v>
      </c>
      <c r="C14" s="625" t="s">
        <v>101</v>
      </c>
      <c r="D14" s="620"/>
      <c r="E14" s="620"/>
      <c r="F14" s="620"/>
      <c r="G14" s="621"/>
    </row>
    <row r="15" spans="1:7" ht="19.5" customHeight="1" x14ac:dyDescent="0.2">
      <c r="A15" s="1"/>
      <c r="B15" s="130" t="s">
        <v>323</v>
      </c>
      <c r="C15" s="625" t="s">
        <v>415</v>
      </c>
      <c r="D15" s="620"/>
      <c r="E15" s="620"/>
      <c r="F15" s="620"/>
      <c r="G15" s="621"/>
    </row>
    <row r="16" spans="1:7" ht="30" customHeight="1" x14ac:dyDescent="0.2">
      <c r="A16" s="1"/>
      <c r="B16" s="130" t="s">
        <v>324</v>
      </c>
      <c r="C16" s="624" t="s">
        <v>416</v>
      </c>
      <c r="D16" s="620"/>
      <c r="E16" s="620"/>
      <c r="F16" s="620"/>
      <c r="G16" s="621"/>
    </row>
    <row r="17" spans="1:7" ht="15.75" customHeight="1" x14ac:dyDescent="0.2">
      <c r="A17" s="1"/>
      <c r="B17" s="131" t="s">
        <v>326</v>
      </c>
      <c r="C17" s="630" t="s">
        <v>340</v>
      </c>
      <c r="D17" s="620"/>
      <c r="E17" s="620"/>
      <c r="F17" s="620"/>
      <c r="G17" s="621"/>
    </row>
    <row r="18" spans="1:7" ht="18.75" customHeight="1" x14ac:dyDescent="0.2">
      <c r="A18" s="1"/>
      <c r="B18" s="132" t="s">
        <v>328</v>
      </c>
      <c r="C18" s="635" t="s">
        <v>345</v>
      </c>
      <c r="D18" s="620"/>
      <c r="E18" s="620"/>
      <c r="F18" s="620"/>
      <c r="G18" s="621"/>
    </row>
    <row r="19" spans="1:7" ht="24.75" customHeight="1" x14ac:dyDescent="0.2">
      <c r="A19" s="1"/>
      <c r="B19" s="132" t="s">
        <v>330</v>
      </c>
      <c r="C19" s="629" t="s">
        <v>417</v>
      </c>
      <c r="D19" s="620"/>
      <c r="E19" s="620"/>
      <c r="F19" s="620"/>
      <c r="G19" s="621"/>
    </row>
    <row r="20" spans="1:7" ht="27" customHeight="1" x14ac:dyDescent="0.2">
      <c r="A20" s="1"/>
      <c r="B20" s="132" t="s">
        <v>332</v>
      </c>
      <c r="C20" s="630" t="s">
        <v>418</v>
      </c>
      <c r="D20" s="620"/>
      <c r="E20" s="620"/>
      <c r="F20" s="620"/>
      <c r="G20" s="621"/>
    </row>
    <row r="21" spans="1:7" ht="15.75" customHeight="1" x14ac:dyDescent="0.2">
      <c r="A21" s="1"/>
      <c r="B21" s="134"/>
      <c r="C21" s="134"/>
      <c r="D21" s="134"/>
      <c r="E21" s="134"/>
      <c r="F21" s="134"/>
      <c r="G21" s="134"/>
    </row>
    <row r="22" spans="1:7" ht="6" customHeight="1" x14ac:dyDescent="0.2">
      <c r="A22" s="1"/>
      <c r="B22" s="133"/>
      <c r="C22" s="133"/>
      <c r="D22" s="133"/>
      <c r="E22" s="133"/>
      <c r="F22" s="133"/>
      <c r="G22" s="133"/>
    </row>
    <row r="23" spans="1:7" ht="14.25" customHeight="1" x14ac:dyDescent="0.2">
      <c r="A23" s="1"/>
      <c r="B23" s="1"/>
      <c r="C23" s="1"/>
      <c r="D23" s="1"/>
      <c r="E23" s="135"/>
      <c r="F23" s="135"/>
      <c r="G23" s="135"/>
    </row>
    <row r="24" spans="1:7" ht="21.75" customHeight="1" x14ac:dyDescent="0.2">
      <c r="A24" s="1"/>
      <c r="B24" s="129" t="s">
        <v>322</v>
      </c>
      <c r="C24" s="625" t="s">
        <v>103</v>
      </c>
      <c r="D24" s="620"/>
      <c r="E24" s="620"/>
      <c r="F24" s="620"/>
      <c r="G24" s="621"/>
    </row>
    <row r="25" spans="1:7" ht="19.5" customHeight="1" x14ac:dyDescent="0.2">
      <c r="A25" s="1"/>
      <c r="B25" s="130" t="s">
        <v>323</v>
      </c>
      <c r="C25" s="625" t="s">
        <v>419</v>
      </c>
      <c r="D25" s="620"/>
      <c r="E25" s="620"/>
      <c r="F25" s="620"/>
      <c r="G25" s="621"/>
    </row>
    <row r="26" spans="1:7" ht="34.5" customHeight="1" x14ac:dyDescent="0.2">
      <c r="A26" s="1"/>
      <c r="B26" s="130" t="s">
        <v>324</v>
      </c>
      <c r="C26" s="637" t="s">
        <v>420</v>
      </c>
      <c r="D26" s="638"/>
      <c r="E26" s="638"/>
      <c r="F26" s="638"/>
      <c r="G26" s="639"/>
    </row>
    <row r="27" spans="1:7" ht="15.75" customHeight="1" x14ac:dyDescent="0.2">
      <c r="A27" s="1"/>
      <c r="B27" s="131" t="s">
        <v>326</v>
      </c>
      <c r="C27" s="630" t="s">
        <v>340</v>
      </c>
      <c r="D27" s="620"/>
      <c r="E27" s="620"/>
      <c r="F27" s="620"/>
      <c r="G27" s="621"/>
    </row>
    <row r="28" spans="1:7" ht="21" customHeight="1" x14ac:dyDescent="0.2">
      <c r="A28" s="1"/>
      <c r="B28" s="132" t="s">
        <v>328</v>
      </c>
      <c r="C28" s="635" t="s">
        <v>345</v>
      </c>
      <c r="D28" s="620"/>
      <c r="E28" s="620"/>
      <c r="F28" s="620"/>
      <c r="G28" s="621"/>
    </row>
    <row r="29" spans="1:7" ht="22.5" customHeight="1" x14ac:dyDescent="0.2">
      <c r="A29" s="1"/>
      <c r="B29" s="132" t="s">
        <v>330</v>
      </c>
      <c r="C29" s="629" t="s">
        <v>417</v>
      </c>
      <c r="D29" s="620"/>
      <c r="E29" s="620"/>
      <c r="F29" s="620"/>
      <c r="G29" s="621"/>
    </row>
    <row r="30" spans="1:7" ht="25.5" customHeight="1" x14ac:dyDescent="0.2">
      <c r="A30" s="1"/>
      <c r="B30" s="132" t="s">
        <v>332</v>
      </c>
      <c r="C30" s="630" t="s">
        <v>421</v>
      </c>
      <c r="D30" s="620"/>
      <c r="E30" s="620"/>
      <c r="F30" s="620"/>
      <c r="G30" s="621"/>
    </row>
    <row r="31" spans="1:7" ht="15.75" customHeight="1" x14ac:dyDescent="0.2">
      <c r="A31" s="1"/>
      <c r="B31" s="134"/>
      <c r="C31" s="134"/>
      <c r="D31" s="134"/>
      <c r="E31" s="134"/>
      <c r="F31" s="134"/>
      <c r="G31" s="134"/>
    </row>
    <row r="32" spans="1:7" ht="5.25" customHeight="1" x14ac:dyDescent="0.2">
      <c r="A32" s="1"/>
      <c r="B32" s="133"/>
      <c r="C32" s="133"/>
      <c r="D32" s="133"/>
      <c r="E32" s="133"/>
      <c r="F32" s="133"/>
      <c r="G32" s="133"/>
    </row>
    <row r="33" spans="1:7" ht="15.75" customHeight="1" x14ac:dyDescent="0.2">
      <c r="A33" s="1"/>
      <c r="B33" s="1"/>
      <c r="C33" s="1"/>
      <c r="D33" s="1"/>
      <c r="E33" s="1"/>
      <c r="F33" s="1"/>
      <c r="G33" s="1"/>
    </row>
    <row r="34" spans="1:7" ht="22.5" customHeight="1" x14ac:dyDescent="0.2">
      <c r="A34" s="1"/>
      <c r="B34" s="129" t="s">
        <v>322</v>
      </c>
      <c r="C34" s="625" t="s">
        <v>105</v>
      </c>
      <c r="D34" s="620"/>
      <c r="E34" s="620"/>
      <c r="F34" s="620"/>
      <c r="G34" s="621"/>
    </row>
    <row r="35" spans="1:7" ht="22.5" customHeight="1" x14ac:dyDescent="0.2">
      <c r="A35" s="1"/>
      <c r="B35" s="130" t="s">
        <v>323</v>
      </c>
      <c r="C35" s="625" t="s">
        <v>106</v>
      </c>
      <c r="D35" s="620"/>
      <c r="E35" s="620"/>
      <c r="F35" s="620"/>
      <c r="G35" s="621"/>
    </row>
    <row r="36" spans="1:7" ht="35.25" customHeight="1" x14ac:dyDescent="0.2">
      <c r="A36" s="1"/>
      <c r="B36" s="130" t="s">
        <v>324</v>
      </c>
      <c r="C36" s="624" t="s">
        <v>422</v>
      </c>
      <c r="D36" s="620"/>
      <c r="E36" s="620"/>
      <c r="F36" s="620"/>
      <c r="G36" s="621"/>
    </row>
    <row r="37" spans="1:7" ht="34.5" customHeight="1" x14ac:dyDescent="0.2">
      <c r="A37" s="1"/>
      <c r="B37" s="131" t="s">
        <v>339</v>
      </c>
      <c r="C37" s="627" t="s">
        <v>32</v>
      </c>
      <c r="D37" s="620"/>
      <c r="E37" s="620"/>
      <c r="F37" s="620"/>
      <c r="G37" s="621"/>
    </row>
    <row r="38" spans="1:7" ht="27" customHeight="1" x14ac:dyDescent="0.2">
      <c r="A38" s="1"/>
      <c r="B38" s="132" t="s">
        <v>328</v>
      </c>
      <c r="C38" s="627" t="s">
        <v>345</v>
      </c>
      <c r="D38" s="620"/>
      <c r="E38" s="620"/>
      <c r="F38" s="620"/>
      <c r="G38" s="621"/>
    </row>
    <row r="39" spans="1:7" ht="24" customHeight="1" x14ac:dyDescent="0.2">
      <c r="A39" s="1"/>
      <c r="B39" s="132" t="s">
        <v>330</v>
      </c>
      <c r="C39" s="629" t="s">
        <v>346</v>
      </c>
      <c r="D39" s="620"/>
      <c r="E39" s="620"/>
      <c r="F39" s="620"/>
      <c r="G39" s="621"/>
    </row>
    <row r="40" spans="1:7" ht="25.5" customHeight="1" x14ac:dyDescent="0.2">
      <c r="A40" s="1"/>
      <c r="B40" s="132" t="s">
        <v>332</v>
      </c>
      <c r="C40" s="635" t="s">
        <v>423</v>
      </c>
      <c r="D40" s="620"/>
      <c r="E40" s="620"/>
      <c r="F40" s="620"/>
      <c r="G40" s="621"/>
    </row>
    <row r="41" spans="1:7" ht="13.5" customHeight="1" x14ac:dyDescent="0.2">
      <c r="A41" s="1"/>
      <c r="B41" s="141"/>
      <c r="C41" s="142"/>
      <c r="D41" s="5"/>
      <c r="E41" s="5"/>
      <c r="F41" s="5"/>
      <c r="G41" s="5"/>
    </row>
    <row r="42" spans="1:7" ht="9.75" customHeight="1" x14ac:dyDescent="0.2">
      <c r="A42" s="1"/>
      <c r="B42" s="133"/>
      <c r="C42" s="133"/>
      <c r="D42" s="133"/>
      <c r="E42" s="133"/>
      <c r="F42" s="133"/>
      <c r="G42" s="133"/>
    </row>
    <row r="43" spans="1:7" ht="17.25" customHeight="1" x14ac:dyDescent="0.2">
      <c r="A43" s="1"/>
      <c r="B43" s="1"/>
      <c r="C43" s="1"/>
      <c r="D43" s="1"/>
      <c r="E43" s="135"/>
      <c r="F43" s="135"/>
      <c r="G43" s="135"/>
    </row>
    <row r="44" spans="1:7" ht="23.25" customHeight="1" x14ac:dyDescent="0.2">
      <c r="A44" s="1"/>
      <c r="B44" s="129" t="s">
        <v>322</v>
      </c>
      <c r="C44" s="625" t="s">
        <v>108</v>
      </c>
      <c r="D44" s="620"/>
      <c r="E44" s="620"/>
      <c r="F44" s="620"/>
      <c r="G44" s="621"/>
    </row>
    <row r="45" spans="1:7" ht="19.5" customHeight="1" x14ac:dyDescent="0.2">
      <c r="A45" s="1"/>
      <c r="B45" s="130" t="s">
        <v>323</v>
      </c>
      <c r="C45" s="625" t="s">
        <v>109</v>
      </c>
      <c r="D45" s="620"/>
      <c r="E45" s="620"/>
      <c r="F45" s="620"/>
      <c r="G45" s="621"/>
    </row>
    <row r="46" spans="1:7" ht="30" customHeight="1" x14ac:dyDescent="0.2">
      <c r="A46" s="1"/>
      <c r="B46" s="130" t="s">
        <v>324</v>
      </c>
      <c r="C46" s="624" t="s">
        <v>424</v>
      </c>
      <c r="D46" s="620"/>
      <c r="E46" s="620"/>
      <c r="F46" s="620"/>
      <c r="G46" s="621"/>
    </row>
    <row r="47" spans="1:7" ht="15.75" customHeight="1" x14ac:dyDescent="0.2">
      <c r="A47" s="1"/>
      <c r="B47" s="131" t="s">
        <v>326</v>
      </c>
      <c r="C47" s="627" t="s">
        <v>32</v>
      </c>
      <c r="D47" s="620"/>
      <c r="E47" s="620"/>
      <c r="F47" s="620"/>
      <c r="G47" s="621"/>
    </row>
    <row r="48" spans="1:7" ht="18.75" customHeight="1" x14ac:dyDescent="0.2">
      <c r="A48" s="1"/>
      <c r="B48" s="132" t="s">
        <v>328</v>
      </c>
      <c r="C48" s="627" t="s">
        <v>345</v>
      </c>
      <c r="D48" s="620"/>
      <c r="E48" s="620"/>
      <c r="F48" s="620"/>
      <c r="G48" s="621"/>
    </row>
    <row r="49" spans="1:7" ht="24.75" customHeight="1" x14ac:dyDescent="0.2">
      <c r="A49" s="1"/>
      <c r="B49" s="132" t="s">
        <v>330</v>
      </c>
      <c r="C49" s="629" t="s">
        <v>346</v>
      </c>
      <c r="D49" s="620"/>
      <c r="E49" s="620"/>
      <c r="F49" s="620"/>
      <c r="G49" s="621"/>
    </row>
    <row r="50" spans="1:7" ht="27" customHeight="1" x14ac:dyDescent="0.2">
      <c r="A50" s="1"/>
      <c r="B50" s="132" t="s">
        <v>332</v>
      </c>
      <c r="C50" s="630" t="s">
        <v>425</v>
      </c>
      <c r="D50" s="620"/>
      <c r="E50" s="620"/>
      <c r="F50" s="620"/>
      <c r="G50" s="621"/>
    </row>
    <row r="51" spans="1:7" ht="15.75" customHeight="1" x14ac:dyDescent="0.2">
      <c r="A51" s="1"/>
      <c r="B51" s="134"/>
      <c r="C51" s="134"/>
      <c r="D51" s="134"/>
      <c r="E51" s="134"/>
      <c r="F51" s="134"/>
      <c r="G51" s="134"/>
    </row>
    <row r="52" spans="1:7" ht="6" customHeight="1" x14ac:dyDescent="0.2">
      <c r="A52" s="1"/>
      <c r="B52" s="133"/>
      <c r="C52" s="133"/>
      <c r="D52" s="133"/>
      <c r="E52" s="133"/>
      <c r="F52" s="133"/>
      <c r="G52" s="133"/>
    </row>
    <row r="53" spans="1:7" ht="14.25" customHeight="1" x14ac:dyDescent="0.2">
      <c r="A53" s="1"/>
      <c r="B53" s="1"/>
      <c r="C53" s="1"/>
      <c r="D53" s="1"/>
      <c r="E53" s="135"/>
      <c r="F53" s="135"/>
      <c r="G53" s="135"/>
    </row>
    <row r="54" spans="1:7" ht="21.75" customHeight="1" x14ac:dyDescent="0.2">
      <c r="A54" s="1"/>
      <c r="B54" s="129" t="s">
        <v>322</v>
      </c>
      <c r="C54" s="625" t="s">
        <v>110</v>
      </c>
      <c r="D54" s="620"/>
      <c r="E54" s="620"/>
      <c r="F54" s="620"/>
      <c r="G54" s="621"/>
    </row>
    <row r="55" spans="1:7" ht="19.5" customHeight="1" x14ac:dyDescent="0.2">
      <c r="A55" s="1"/>
      <c r="B55" s="130" t="s">
        <v>323</v>
      </c>
      <c r="C55" s="625" t="s">
        <v>111</v>
      </c>
      <c r="D55" s="620"/>
      <c r="E55" s="620"/>
      <c r="F55" s="620"/>
      <c r="G55" s="621"/>
    </row>
    <row r="56" spans="1:7" ht="34.5" customHeight="1" x14ac:dyDescent="0.2">
      <c r="A56" s="1"/>
      <c r="B56" s="130" t="s">
        <v>324</v>
      </c>
      <c r="C56" s="637" t="s">
        <v>426</v>
      </c>
      <c r="D56" s="638"/>
      <c r="E56" s="638"/>
      <c r="F56" s="638"/>
      <c r="G56" s="639"/>
    </row>
    <row r="57" spans="1:7" ht="15.75" customHeight="1" x14ac:dyDescent="0.2">
      <c r="A57" s="1"/>
      <c r="B57" s="131" t="s">
        <v>339</v>
      </c>
      <c r="C57" s="627" t="s">
        <v>32</v>
      </c>
      <c r="D57" s="620"/>
      <c r="E57" s="620"/>
      <c r="F57" s="620"/>
      <c r="G57" s="621"/>
    </row>
    <row r="58" spans="1:7" ht="21" customHeight="1" x14ac:dyDescent="0.2">
      <c r="A58" s="1"/>
      <c r="B58" s="132" t="s">
        <v>328</v>
      </c>
      <c r="C58" s="627" t="s">
        <v>345</v>
      </c>
      <c r="D58" s="620"/>
      <c r="E58" s="620"/>
      <c r="F58" s="620"/>
      <c r="G58" s="621"/>
    </row>
    <row r="59" spans="1:7" ht="22.5" customHeight="1" x14ac:dyDescent="0.2">
      <c r="A59" s="1"/>
      <c r="B59" s="132" t="s">
        <v>330</v>
      </c>
      <c r="C59" s="629" t="s">
        <v>346</v>
      </c>
      <c r="D59" s="620"/>
      <c r="E59" s="620"/>
      <c r="F59" s="620"/>
      <c r="G59" s="621"/>
    </row>
    <row r="60" spans="1:7" ht="25.5" customHeight="1" x14ac:dyDescent="0.2">
      <c r="A60" s="1"/>
      <c r="B60" s="132" t="s">
        <v>332</v>
      </c>
      <c r="C60" s="630" t="s">
        <v>427</v>
      </c>
      <c r="D60" s="620"/>
      <c r="E60" s="620"/>
      <c r="F60" s="620"/>
      <c r="G60" s="621"/>
    </row>
    <row r="61" spans="1:7" ht="15.75" customHeight="1" x14ac:dyDescent="0.2">
      <c r="A61" s="1"/>
      <c r="B61" s="134"/>
      <c r="C61" s="134"/>
      <c r="D61" s="134"/>
      <c r="E61" s="134"/>
      <c r="F61" s="134"/>
      <c r="G61" s="134"/>
    </row>
    <row r="62" spans="1:7" ht="5.25" customHeight="1" x14ac:dyDescent="0.2">
      <c r="A62" s="1"/>
      <c r="B62" s="133"/>
      <c r="C62" s="133"/>
      <c r="D62" s="133"/>
      <c r="E62" s="133"/>
      <c r="F62" s="133"/>
      <c r="G62" s="133"/>
    </row>
    <row r="63" spans="1:7" ht="15.75" customHeight="1" x14ac:dyDescent="0.2">
      <c r="A63" s="1"/>
      <c r="B63" s="1"/>
      <c r="C63" s="1"/>
      <c r="D63" s="1"/>
      <c r="E63" s="1"/>
      <c r="F63" s="1"/>
      <c r="G63" s="1"/>
    </row>
    <row r="64" spans="1:7" ht="21.75" customHeight="1" x14ac:dyDescent="0.2">
      <c r="A64" s="1"/>
      <c r="B64" s="129" t="s">
        <v>322</v>
      </c>
      <c r="C64" s="625" t="s">
        <v>114</v>
      </c>
      <c r="D64" s="620"/>
      <c r="E64" s="620"/>
      <c r="F64" s="620"/>
      <c r="G64" s="621"/>
    </row>
    <row r="65" spans="1:7" ht="19.5" customHeight="1" x14ac:dyDescent="0.2">
      <c r="A65" s="1"/>
      <c r="B65" s="130" t="s">
        <v>323</v>
      </c>
      <c r="C65" s="625" t="s">
        <v>115</v>
      </c>
      <c r="D65" s="620"/>
      <c r="E65" s="620"/>
      <c r="F65" s="620"/>
      <c r="G65" s="621"/>
    </row>
    <row r="66" spans="1:7" ht="34.5" customHeight="1" x14ac:dyDescent="0.2">
      <c r="A66" s="1"/>
      <c r="B66" s="130" t="s">
        <v>324</v>
      </c>
      <c r="C66" s="637" t="s">
        <v>424</v>
      </c>
      <c r="D66" s="638"/>
      <c r="E66" s="638"/>
      <c r="F66" s="638"/>
      <c r="G66" s="639"/>
    </row>
    <row r="67" spans="1:7" ht="15.75" customHeight="1" x14ac:dyDescent="0.2">
      <c r="A67" s="1"/>
      <c r="B67" s="131" t="s">
        <v>326</v>
      </c>
      <c r="C67" s="630" t="s">
        <v>340</v>
      </c>
      <c r="D67" s="620"/>
      <c r="E67" s="620"/>
      <c r="F67" s="620"/>
      <c r="G67" s="621"/>
    </row>
    <row r="68" spans="1:7" ht="21" customHeight="1" x14ac:dyDescent="0.2">
      <c r="A68" s="1"/>
      <c r="B68" s="132" t="s">
        <v>328</v>
      </c>
      <c r="C68" s="635" t="s">
        <v>345</v>
      </c>
      <c r="D68" s="620"/>
      <c r="E68" s="620"/>
      <c r="F68" s="620"/>
      <c r="G68" s="621"/>
    </row>
    <row r="69" spans="1:7" ht="22.5" customHeight="1" x14ac:dyDescent="0.2">
      <c r="A69" s="1"/>
      <c r="B69" s="132" t="s">
        <v>330</v>
      </c>
      <c r="C69" s="629" t="s">
        <v>413</v>
      </c>
      <c r="D69" s="620"/>
      <c r="E69" s="620"/>
      <c r="F69" s="620"/>
      <c r="G69" s="621"/>
    </row>
    <row r="70" spans="1:7" ht="25.5" customHeight="1" x14ac:dyDescent="0.2">
      <c r="A70" s="1"/>
      <c r="B70" s="132" t="s">
        <v>332</v>
      </c>
      <c r="C70" s="630" t="s">
        <v>421</v>
      </c>
      <c r="D70" s="620"/>
      <c r="E70" s="620"/>
      <c r="F70" s="620"/>
      <c r="G70" s="621"/>
    </row>
    <row r="71" spans="1:7" ht="15.75" customHeight="1" x14ac:dyDescent="0.2">
      <c r="A71" s="1"/>
      <c r="B71" s="134"/>
      <c r="C71" s="134"/>
      <c r="D71" s="134"/>
      <c r="E71" s="134"/>
      <c r="F71" s="134"/>
      <c r="G71" s="134"/>
    </row>
    <row r="72" spans="1:7" ht="5.25" customHeight="1" x14ac:dyDescent="0.2">
      <c r="A72" s="1"/>
      <c r="B72" s="133"/>
      <c r="C72" s="133"/>
      <c r="D72" s="133"/>
      <c r="E72" s="133"/>
      <c r="F72" s="133"/>
      <c r="G72" s="133"/>
    </row>
    <row r="73" spans="1:7" ht="15.75" customHeight="1" x14ac:dyDescent="0.2">
      <c r="A73" s="1"/>
      <c r="B73" s="1"/>
      <c r="C73" s="1"/>
      <c r="D73" s="1"/>
      <c r="E73" s="1"/>
      <c r="F73" s="1"/>
      <c r="G73" s="1"/>
    </row>
    <row r="74" spans="1:7" ht="15.75" customHeight="1" x14ac:dyDescent="0.2">
      <c r="A74" s="1"/>
      <c r="B74" s="1"/>
      <c r="C74" s="1"/>
      <c r="D74" s="1"/>
      <c r="E74" s="1"/>
      <c r="F74" s="1"/>
      <c r="G74" s="1"/>
    </row>
    <row r="75" spans="1:7" ht="15.75" customHeight="1" x14ac:dyDescent="0.2">
      <c r="A75" s="1"/>
      <c r="B75" s="1"/>
      <c r="C75" s="1"/>
      <c r="D75" s="1"/>
      <c r="E75" s="1"/>
      <c r="F75" s="1"/>
      <c r="G75" s="1"/>
    </row>
    <row r="76" spans="1:7" ht="15.75" customHeight="1" x14ac:dyDescent="0.2">
      <c r="A76" s="1"/>
      <c r="B76" s="1"/>
      <c r="C76" s="1"/>
      <c r="D76" s="1"/>
      <c r="E76" s="1"/>
      <c r="F76" s="1"/>
      <c r="G76" s="1"/>
    </row>
    <row r="77" spans="1:7" ht="15.75" customHeight="1" x14ac:dyDescent="0.2">
      <c r="A77" s="1"/>
      <c r="B77" s="1"/>
      <c r="C77" s="1"/>
      <c r="D77" s="1"/>
      <c r="E77" s="1"/>
      <c r="F77" s="1"/>
      <c r="G77" s="1"/>
    </row>
    <row r="78" spans="1:7" ht="15.75" customHeight="1" x14ac:dyDescent="0.2">
      <c r="A78" s="1"/>
      <c r="B78" s="1"/>
      <c r="C78" s="1"/>
      <c r="D78" s="1"/>
      <c r="E78" s="1"/>
      <c r="F78" s="1"/>
      <c r="G78" s="1"/>
    </row>
    <row r="79" spans="1:7" ht="15.75" customHeight="1" x14ac:dyDescent="0.2">
      <c r="A79" s="1"/>
      <c r="B79" s="1"/>
      <c r="C79" s="1"/>
      <c r="D79" s="1"/>
      <c r="E79" s="1"/>
      <c r="F79" s="1"/>
      <c r="G79" s="1"/>
    </row>
    <row r="80" spans="1:7" ht="15.75" customHeight="1" x14ac:dyDescent="0.2">
      <c r="A80" s="1"/>
      <c r="B80" s="1"/>
      <c r="C80" s="1"/>
      <c r="D80" s="1"/>
      <c r="E80" s="1"/>
      <c r="F80" s="1"/>
      <c r="G80" s="1"/>
    </row>
    <row r="81" spans="1:7" ht="15.75" customHeight="1" x14ac:dyDescent="0.2">
      <c r="A81" s="1"/>
      <c r="B81" s="1"/>
      <c r="C81" s="1"/>
      <c r="D81" s="1"/>
      <c r="E81" s="1"/>
      <c r="F81" s="1"/>
      <c r="G81" s="1"/>
    </row>
    <row r="82" spans="1:7" ht="15.75" customHeight="1" x14ac:dyDescent="0.2">
      <c r="A82" s="1"/>
      <c r="B82" s="1"/>
      <c r="C82" s="1"/>
      <c r="D82" s="1"/>
      <c r="E82" s="1"/>
      <c r="F82" s="1"/>
      <c r="G82" s="1"/>
    </row>
    <row r="83" spans="1:7" ht="15.75" customHeight="1" x14ac:dyDescent="0.2">
      <c r="A83" s="1"/>
      <c r="B83" s="1"/>
      <c r="C83" s="1"/>
      <c r="D83" s="1"/>
      <c r="E83" s="1"/>
      <c r="F83" s="1"/>
      <c r="G83" s="1"/>
    </row>
    <row r="84" spans="1:7" ht="15.75" customHeight="1" x14ac:dyDescent="0.2">
      <c r="A84" s="1"/>
      <c r="B84" s="1"/>
      <c r="C84" s="1"/>
      <c r="D84" s="1"/>
      <c r="E84" s="1"/>
      <c r="F84" s="1"/>
      <c r="G84" s="1"/>
    </row>
    <row r="85" spans="1:7" ht="15.75" customHeight="1" x14ac:dyDescent="0.2">
      <c r="A85" s="1"/>
      <c r="B85" s="1"/>
      <c r="C85" s="1"/>
      <c r="D85" s="1"/>
      <c r="E85" s="1"/>
      <c r="F85" s="1"/>
      <c r="G85" s="1"/>
    </row>
    <row r="86" spans="1:7" ht="15.75" customHeight="1" x14ac:dyDescent="0.2">
      <c r="A86" s="1"/>
      <c r="B86" s="1"/>
      <c r="C86" s="1"/>
      <c r="D86" s="1"/>
      <c r="E86" s="1"/>
      <c r="F86" s="1"/>
      <c r="G86" s="1"/>
    </row>
    <row r="87" spans="1:7" ht="15.75" customHeight="1" x14ac:dyDescent="0.2">
      <c r="A87" s="1"/>
      <c r="B87" s="1"/>
      <c r="C87" s="1"/>
      <c r="D87" s="1"/>
      <c r="E87" s="1"/>
      <c r="F87" s="1"/>
      <c r="G87" s="1"/>
    </row>
    <row r="88" spans="1:7" ht="15.75" customHeight="1" x14ac:dyDescent="0.2">
      <c r="A88" s="1"/>
      <c r="B88" s="1"/>
      <c r="C88" s="1"/>
      <c r="D88" s="1"/>
      <c r="E88" s="1"/>
      <c r="F88" s="1"/>
      <c r="G88" s="1"/>
    </row>
    <row r="89" spans="1:7" ht="15.75" customHeight="1" x14ac:dyDescent="0.2">
      <c r="A89" s="1"/>
      <c r="B89" s="1"/>
      <c r="C89" s="1"/>
      <c r="D89" s="1"/>
      <c r="E89" s="1"/>
      <c r="F89" s="1"/>
      <c r="G89" s="1"/>
    </row>
    <row r="90" spans="1:7" ht="15.75" customHeight="1" x14ac:dyDescent="0.2">
      <c r="A90" s="1"/>
      <c r="B90" s="1"/>
      <c r="C90" s="1"/>
      <c r="D90" s="1"/>
      <c r="E90" s="1"/>
      <c r="F90" s="1"/>
      <c r="G90" s="1"/>
    </row>
    <row r="91" spans="1:7" ht="15.75" customHeight="1" x14ac:dyDescent="0.2">
      <c r="A91" s="1"/>
      <c r="B91" s="1"/>
      <c r="C91" s="1"/>
      <c r="D91" s="1"/>
      <c r="E91" s="1"/>
      <c r="F91" s="1"/>
      <c r="G91" s="1"/>
    </row>
    <row r="92" spans="1:7" ht="15.75" customHeight="1" x14ac:dyDescent="0.2">
      <c r="A92" s="1"/>
      <c r="B92" s="1"/>
      <c r="C92" s="1"/>
      <c r="D92" s="1"/>
      <c r="E92" s="1"/>
      <c r="F92" s="1"/>
      <c r="G92" s="1"/>
    </row>
    <row r="93" spans="1:7" ht="15.75" customHeight="1" x14ac:dyDescent="0.2">
      <c r="A93" s="1"/>
      <c r="B93" s="1"/>
      <c r="C93" s="1"/>
      <c r="D93" s="1"/>
      <c r="E93" s="1"/>
      <c r="F93" s="1"/>
      <c r="G93" s="1"/>
    </row>
    <row r="94" spans="1:7" ht="15.75" customHeight="1" x14ac:dyDescent="0.2">
      <c r="A94" s="1"/>
      <c r="B94" s="1"/>
      <c r="C94" s="1"/>
      <c r="D94" s="1"/>
      <c r="E94" s="1"/>
      <c r="F94" s="1"/>
      <c r="G94" s="1"/>
    </row>
    <row r="95" spans="1:7" ht="15.75" customHeight="1" x14ac:dyDescent="0.2">
      <c r="A95" s="1"/>
      <c r="B95" s="1"/>
      <c r="C95" s="1"/>
      <c r="D95" s="1"/>
      <c r="E95" s="1"/>
      <c r="F95" s="1"/>
      <c r="G95" s="1"/>
    </row>
    <row r="96" spans="1:7" ht="15.75" customHeight="1" x14ac:dyDescent="0.2">
      <c r="A96" s="1"/>
      <c r="B96" s="1"/>
      <c r="C96" s="1"/>
      <c r="D96" s="1"/>
      <c r="E96" s="1"/>
      <c r="F96" s="1"/>
      <c r="G96" s="1"/>
    </row>
    <row r="97" spans="1:7" ht="15.75" customHeight="1" x14ac:dyDescent="0.2">
      <c r="A97" s="1"/>
      <c r="B97" s="1"/>
      <c r="C97" s="1"/>
      <c r="D97" s="1"/>
      <c r="E97" s="1"/>
      <c r="F97" s="1"/>
      <c r="G97" s="1"/>
    </row>
    <row r="98" spans="1:7" ht="15.75" customHeight="1" x14ac:dyDescent="0.2">
      <c r="A98" s="1"/>
      <c r="B98" s="1"/>
      <c r="C98" s="1"/>
      <c r="D98" s="1"/>
      <c r="E98" s="1"/>
      <c r="F98" s="1"/>
      <c r="G98" s="1"/>
    </row>
    <row r="99" spans="1:7" ht="15.75" customHeight="1" x14ac:dyDescent="0.2">
      <c r="A99" s="1"/>
      <c r="B99" s="1"/>
      <c r="C99" s="1"/>
      <c r="D99" s="1"/>
      <c r="E99" s="1"/>
      <c r="F99" s="1"/>
      <c r="G99" s="1"/>
    </row>
    <row r="100" spans="1:7" ht="15.75" customHeight="1" x14ac:dyDescent="0.2">
      <c r="A100" s="1"/>
      <c r="B100" s="1"/>
      <c r="C100" s="1"/>
      <c r="D100" s="1"/>
      <c r="E100" s="1"/>
      <c r="F100" s="1"/>
      <c r="G100" s="1"/>
    </row>
    <row r="101" spans="1:7" ht="15.75" customHeight="1" x14ac:dyDescent="0.2">
      <c r="A101" s="1"/>
      <c r="B101" s="1"/>
      <c r="C101" s="1"/>
      <c r="D101" s="1"/>
      <c r="E101" s="1"/>
      <c r="F101" s="1"/>
      <c r="G101" s="1"/>
    </row>
    <row r="102" spans="1:7" ht="15.75" customHeight="1" x14ac:dyDescent="0.2">
      <c r="A102" s="1"/>
      <c r="B102" s="1"/>
      <c r="C102" s="1"/>
      <c r="D102" s="1"/>
      <c r="E102" s="1"/>
      <c r="F102" s="1"/>
      <c r="G102" s="1"/>
    </row>
    <row r="103" spans="1:7" ht="15.75" customHeight="1" x14ac:dyDescent="0.2">
      <c r="A103" s="1"/>
      <c r="B103" s="1"/>
      <c r="C103" s="1"/>
      <c r="D103" s="1"/>
      <c r="E103" s="1"/>
      <c r="F103" s="1"/>
      <c r="G103" s="1"/>
    </row>
    <row r="104" spans="1:7" ht="15.75" customHeight="1" x14ac:dyDescent="0.2">
      <c r="A104" s="1"/>
      <c r="B104" s="1"/>
      <c r="C104" s="1"/>
      <c r="D104" s="1"/>
      <c r="E104" s="1"/>
      <c r="F104" s="1"/>
      <c r="G104" s="1"/>
    </row>
    <row r="105" spans="1:7" ht="15.75" customHeight="1" x14ac:dyDescent="0.2">
      <c r="A105" s="1"/>
      <c r="B105" s="1"/>
      <c r="C105" s="1"/>
      <c r="D105" s="1"/>
      <c r="E105" s="1"/>
      <c r="F105" s="1"/>
      <c r="G105" s="1"/>
    </row>
    <row r="106" spans="1:7" ht="15.75" customHeight="1" x14ac:dyDescent="0.2">
      <c r="A106" s="1"/>
      <c r="B106" s="1"/>
      <c r="C106" s="1"/>
      <c r="D106" s="1"/>
      <c r="E106" s="1"/>
      <c r="F106" s="1"/>
      <c r="G106" s="1"/>
    </row>
    <row r="107" spans="1:7" ht="15.75" customHeight="1" x14ac:dyDescent="0.2">
      <c r="A107" s="1"/>
      <c r="B107" s="1"/>
      <c r="C107" s="1"/>
      <c r="D107" s="1"/>
      <c r="E107" s="1"/>
      <c r="F107" s="1"/>
      <c r="G107" s="1"/>
    </row>
    <row r="108" spans="1:7" ht="15.75" customHeight="1" x14ac:dyDescent="0.2">
      <c r="A108" s="1"/>
      <c r="B108" s="1"/>
      <c r="C108" s="1"/>
      <c r="D108" s="1"/>
      <c r="E108" s="1"/>
      <c r="F108" s="1"/>
      <c r="G108" s="1"/>
    </row>
    <row r="109" spans="1:7" ht="15.75" customHeight="1" x14ac:dyDescent="0.2">
      <c r="A109" s="1"/>
      <c r="B109" s="1"/>
      <c r="C109" s="1"/>
      <c r="D109" s="1"/>
      <c r="E109" s="1"/>
      <c r="F109" s="1"/>
      <c r="G109" s="1"/>
    </row>
    <row r="110" spans="1:7" ht="15.75" customHeight="1" x14ac:dyDescent="0.2">
      <c r="A110" s="1"/>
      <c r="B110" s="1"/>
      <c r="C110" s="1"/>
      <c r="D110" s="1"/>
      <c r="E110" s="1"/>
      <c r="F110" s="1"/>
      <c r="G110" s="1"/>
    </row>
    <row r="111" spans="1:7" ht="15.75" customHeight="1" x14ac:dyDescent="0.2">
      <c r="A111" s="1"/>
      <c r="B111" s="1"/>
      <c r="C111" s="1"/>
      <c r="D111" s="1"/>
      <c r="E111" s="1"/>
      <c r="F111" s="1"/>
      <c r="G111" s="1"/>
    </row>
    <row r="112" spans="1:7" ht="15.75" customHeight="1" x14ac:dyDescent="0.2">
      <c r="A112" s="1"/>
      <c r="B112" s="1"/>
      <c r="C112" s="1"/>
      <c r="D112" s="1"/>
      <c r="E112" s="1"/>
      <c r="F112" s="1"/>
      <c r="G112" s="1"/>
    </row>
    <row r="113" spans="1:7" ht="15.75" customHeight="1" x14ac:dyDescent="0.2">
      <c r="A113" s="1"/>
      <c r="B113" s="1"/>
      <c r="C113" s="1"/>
      <c r="D113" s="1"/>
      <c r="E113" s="1"/>
      <c r="F113" s="1"/>
      <c r="G113" s="1"/>
    </row>
    <row r="114" spans="1:7" ht="15.75" customHeight="1" x14ac:dyDescent="0.2">
      <c r="A114" s="1"/>
      <c r="B114" s="1"/>
      <c r="C114" s="1"/>
      <c r="D114" s="1"/>
      <c r="E114" s="1"/>
      <c r="F114" s="1"/>
      <c r="G114" s="1"/>
    </row>
    <row r="115" spans="1:7" ht="15.75" customHeight="1" x14ac:dyDescent="0.2">
      <c r="A115" s="1"/>
      <c r="B115" s="1"/>
      <c r="C115" s="1"/>
      <c r="D115" s="1"/>
      <c r="E115" s="1"/>
      <c r="F115" s="1"/>
      <c r="G115" s="1"/>
    </row>
    <row r="116" spans="1:7" ht="15.75" customHeight="1" x14ac:dyDescent="0.2">
      <c r="A116" s="1"/>
      <c r="B116" s="1"/>
      <c r="C116" s="1"/>
      <c r="D116" s="1"/>
      <c r="E116" s="1"/>
      <c r="F116" s="1"/>
      <c r="G116" s="1"/>
    </row>
    <row r="117" spans="1:7" ht="15.75" customHeight="1" x14ac:dyDescent="0.2">
      <c r="A117" s="1"/>
      <c r="B117" s="1"/>
      <c r="C117" s="1"/>
      <c r="D117" s="1"/>
      <c r="E117" s="1"/>
      <c r="F117" s="1"/>
      <c r="G117" s="1"/>
    </row>
    <row r="118" spans="1:7" ht="15.75" customHeight="1" x14ac:dyDescent="0.2">
      <c r="A118" s="1"/>
      <c r="B118" s="1"/>
      <c r="C118" s="1"/>
      <c r="D118" s="1"/>
      <c r="E118" s="1"/>
      <c r="F118" s="1"/>
      <c r="G118" s="1"/>
    </row>
    <row r="119" spans="1:7" ht="15.75" customHeight="1" x14ac:dyDescent="0.2">
      <c r="A119" s="1"/>
      <c r="B119" s="1"/>
      <c r="C119" s="1"/>
      <c r="D119" s="1"/>
      <c r="E119" s="1"/>
      <c r="F119" s="1"/>
      <c r="G119" s="1"/>
    </row>
    <row r="120" spans="1:7" ht="15.75" customHeight="1" x14ac:dyDescent="0.2">
      <c r="A120" s="1"/>
      <c r="B120" s="1"/>
      <c r="C120" s="1"/>
      <c r="D120" s="1"/>
      <c r="E120" s="1"/>
      <c r="F120" s="1"/>
      <c r="G120" s="1"/>
    </row>
    <row r="121" spans="1:7" ht="15.75" customHeight="1" x14ac:dyDescent="0.2">
      <c r="A121" s="1"/>
      <c r="B121" s="1"/>
      <c r="C121" s="1"/>
      <c r="D121" s="1"/>
      <c r="E121" s="1"/>
      <c r="F121" s="1"/>
      <c r="G121" s="1"/>
    </row>
    <row r="122" spans="1:7" ht="15.75" customHeight="1" x14ac:dyDescent="0.2">
      <c r="A122" s="1"/>
      <c r="B122" s="1"/>
      <c r="C122" s="1"/>
      <c r="D122" s="1"/>
      <c r="E122" s="1"/>
      <c r="F122" s="1"/>
      <c r="G122" s="1"/>
    </row>
    <row r="123" spans="1:7" ht="15.75" customHeight="1" x14ac:dyDescent="0.2">
      <c r="A123" s="1"/>
      <c r="B123" s="1"/>
      <c r="C123" s="1"/>
      <c r="D123" s="1"/>
      <c r="E123" s="1"/>
      <c r="F123" s="1"/>
      <c r="G123" s="1"/>
    </row>
    <row r="124" spans="1:7" ht="15.75" customHeight="1" x14ac:dyDescent="0.2">
      <c r="A124" s="1"/>
      <c r="B124" s="1"/>
      <c r="C124" s="1"/>
      <c r="D124" s="1"/>
      <c r="E124" s="1"/>
      <c r="F124" s="1"/>
      <c r="G124" s="1"/>
    </row>
    <row r="125" spans="1:7" ht="15.75" customHeight="1" x14ac:dyDescent="0.2">
      <c r="A125" s="1"/>
      <c r="B125" s="1"/>
      <c r="C125" s="1"/>
      <c r="D125" s="1"/>
      <c r="E125" s="1"/>
      <c r="F125" s="1"/>
      <c r="G125" s="1"/>
    </row>
    <row r="126" spans="1:7" ht="15.75" customHeight="1" x14ac:dyDescent="0.2">
      <c r="A126" s="1"/>
      <c r="B126" s="1"/>
      <c r="C126" s="1"/>
      <c r="D126" s="1"/>
      <c r="E126" s="1"/>
      <c r="F126" s="1"/>
      <c r="G126" s="1"/>
    </row>
    <row r="127" spans="1:7" ht="15.75" customHeight="1" x14ac:dyDescent="0.2">
      <c r="A127" s="1"/>
      <c r="B127" s="1"/>
      <c r="C127" s="1"/>
      <c r="D127" s="1"/>
      <c r="E127" s="1"/>
      <c r="F127" s="1"/>
      <c r="G127" s="1"/>
    </row>
    <row r="128" spans="1:7" ht="15.75" customHeight="1" x14ac:dyDescent="0.2">
      <c r="A128" s="1"/>
      <c r="B128" s="1"/>
      <c r="C128" s="1"/>
      <c r="D128" s="1"/>
      <c r="E128" s="1"/>
      <c r="F128" s="1"/>
      <c r="G128" s="1"/>
    </row>
    <row r="129" spans="1:7" ht="15.75" customHeight="1" x14ac:dyDescent="0.2">
      <c r="A129" s="1"/>
      <c r="B129" s="1"/>
      <c r="C129" s="1"/>
      <c r="D129" s="1"/>
      <c r="E129" s="1"/>
      <c r="F129" s="1"/>
      <c r="G129" s="1"/>
    </row>
    <row r="130" spans="1:7" ht="15.75" customHeight="1" x14ac:dyDescent="0.2">
      <c r="A130" s="1"/>
      <c r="B130" s="1"/>
      <c r="C130" s="1"/>
      <c r="D130" s="1"/>
      <c r="E130" s="1"/>
      <c r="F130" s="1"/>
      <c r="G130" s="1"/>
    </row>
    <row r="131" spans="1:7" ht="15.75" customHeight="1" x14ac:dyDescent="0.2">
      <c r="A131" s="1"/>
      <c r="B131" s="1"/>
      <c r="C131" s="1"/>
      <c r="D131" s="1"/>
      <c r="E131" s="1"/>
      <c r="F131" s="1"/>
      <c r="G131" s="1"/>
    </row>
    <row r="132" spans="1:7" ht="15.75" customHeight="1" x14ac:dyDescent="0.2">
      <c r="A132" s="1"/>
      <c r="B132" s="1"/>
      <c r="C132" s="1"/>
      <c r="D132" s="1"/>
      <c r="E132" s="1"/>
      <c r="F132" s="1"/>
      <c r="G132" s="1"/>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c r="A221" s="1"/>
      <c r="B221" s="1"/>
      <c r="C221" s="1"/>
      <c r="D221" s="1"/>
      <c r="E221" s="1"/>
      <c r="F221" s="1"/>
      <c r="G221" s="1"/>
    </row>
    <row r="222" spans="1:7" ht="15.75" customHeight="1" x14ac:dyDescent="0.2">
      <c r="A222" s="1"/>
      <c r="B222" s="1"/>
      <c r="C222" s="1"/>
      <c r="D222" s="1"/>
      <c r="E222" s="1"/>
      <c r="F222" s="1"/>
      <c r="G222" s="1"/>
    </row>
    <row r="223" spans="1:7" ht="15.75" customHeight="1" x14ac:dyDescent="0.2">
      <c r="A223" s="1"/>
      <c r="B223" s="1"/>
      <c r="C223" s="1"/>
      <c r="D223" s="1"/>
      <c r="E223" s="1"/>
      <c r="F223" s="1"/>
      <c r="G223" s="1"/>
    </row>
    <row r="224" spans="1:7" ht="15.75" customHeight="1" x14ac:dyDescent="0.2">
      <c r="A224" s="1"/>
      <c r="B224" s="1"/>
      <c r="C224" s="1"/>
      <c r="D224" s="1"/>
      <c r="E224" s="1"/>
      <c r="F224" s="1"/>
      <c r="G224" s="1"/>
    </row>
    <row r="225" spans="1:7" ht="15.75" customHeight="1" x14ac:dyDescent="0.2">
      <c r="A225" s="1"/>
      <c r="B225" s="1"/>
      <c r="C225" s="1"/>
      <c r="D225" s="1"/>
      <c r="E225" s="1"/>
      <c r="F225" s="1"/>
      <c r="G225" s="1"/>
    </row>
    <row r="226" spans="1:7" ht="15.75" customHeight="1" x14ac:dyDescent="0.2">
      <c r="A226" s="1"/>
      <c r="B226" s="1"/>
      <c r="C226" s="1"/>
      <c r="D226" s="1"/>
      <c r="E226" s="1"/>
      <c r="F226" s="1"/>
      <c r="G226" s="1"/>
    </row>
    <row r="227" spans="1:7" ht="15.75" customHeight="1" x14ac:dyDescent="0.2">
      <c r="A227" s="1"/>
      <c r="B227" s="1"/>
      <c r="C227" s="1"/>
      <c r="D227" s="1"/>
      <c r="E227" s="1"/>
      <c r="F227" s="1"/>
      <c r="G227" s="1"/>
    </row>
    <row r="228" spans="1:7" ht="15.75" customHeight="1" x14ac:dyDescent="0.2">
      <c r="A228" s="1"/>
      <c r="B228" s="1"/>
      <c r="C228" s="1"/>
      <c r="D228" s="1"/>
      <c r="E228" s="1"/>
      <c r="F228" s="1"/>
      <c r="G228" s="1"/>
    </row>
    <row r="229" spans="1:7" ht="15.75" customHeight="1" x14ac:dyDescent="0.2">
      <c r="A229" s="1"/>
      <c r="B229" s="1"/>
      <c r="C229" s="1"/>
      <c r="D229" s="1"/>
      <c r="E229" s="1"/>
      <c r="F229" s="1"/>
      <c r="G229" s="1"/>
    </row>
    <row r="230" spans="1:7" ht="15.75" customHeight="1" x14ac:dyDescent="0.2">
      <c r="A230" s="1"/>
      <c r="B230" s="1"/>
      <c r="C230" s="1"/>
      <c r="D230" s="1"/>
      <c r="E230" s="1"/>
      <c r="F230" s="1"/>
      <c r="G230" s="1"/>
    </row>
    <row r="231" spans="1:7" ht="15.75" customHeight="1" x14ac:dyDescent="0.2">
      <c r="A231" s="1"/>
      <c r="B231" s="1"/>
      <c r="C231" s="1"/>
      <c r="D231" s="1"/>
      <c r="E231" s="1"/>
      <c r="F231" s="1"/>
      <c r="G231" s="1"/>
    </row>
    <row r="232" spans="1:7" ht="15.75" customHeight="1" x14ac:dyDescent="0.2">
      <c r="A232" s="1"/>
      <c r="B232" s="1"/>
      <c r="C232" s="1"/>
      <c r="D232" s="1"/>
      <c r="E232" s="1"/>
      <c r="F232" s="1"/>
      <c r="G232" s="1"/>
    </row>
    <row r="233" spans="1:7" ht="15.75" customHeight="1" x14ac:dyDescent="0.2">
      <c r="A233" s="1"/>
      <c r="B233" s="1"/>
      <c r="C233" s="1"/>
      <c r="D233" s="1"/>
      <c r="E233" s="1"/>
      <c r="F233" s="1"/>
      <c r="G233" s="1"/>
    </row>
    <row r="234" spans="1:7" ht="15.75" customHeight="1" x14ac:dyDescent="0.2">
      <c r="A234" s="1"/>
      <c r="B234" s="1"/>
      <c r="C234" s="1"/>
      <c r="D234" s="1"/>
      <c r="E234" s="1"/>
      <c r="F234" s="1"/>
      <c r="G234" s="1"/>
    </row>
    <row r="235" spans="1:7" ht="15.75" customHeight="1" x14ac:dyDescent="0.2">
      <c r="A235" s="1"/>
      <c r="B235" s="1"/>
      <c r="C235" s="1"/>
      <c r="D235" s="1"/>
      <c r="E235" s="1"/>
      <c r="F235" s="1"/>
      <c r="G235" s="1"/>
    </row>
    <row r="236" spans="1:7" ht="15.75" customHeight="1" x14ac:dyDescent="0.2">
      <c r="A236" s="1"/>
      <c r="B236" s="1"/>
      <c r="C236" s="1"/>
      <c r="D236" s="1"/>
      <c r="E236" s="1"/>
      <c r="F236" s="1"/>
      <c r="G236" s="1"/>
    </row>
    <row r="237" spans="1:7" ht="15.75" customHeight="1" x14ac:dyDescent="0.2">
      <c r="A237" s="1"/>
      <c r="B237" s="1"/>
      <c r="C237" s="1"/>
      <c r="D237" s="1"/>
      <c r="E237" s="1"/>
      <c r="F237" s="1"/>
      <c r="G237" s="1"/>
    </row>
    <row r="238" spans="1:7" ht="15.75" customHeight="1" x14ac:dyDescent="0.2">
      <c r="A238" s="1"/>
      <c r="B238" s="1"/>
      <c r="C238" s="1"/>
      <c r="D238" s="1"/>
      <c r="E238" s="1"/>
      <c r="F238" s="1"/>
      <c r="G238" s="1"/>
    </row>
    <row r="239" spans="1:7" ht="15.75" customHeight="1" x14ac:dyDescent="0.2">
      <c r="A239" s="1"/>
      <c r="B239" s="1"/>
      <c r="C239" s="1"/>
      <c r="D239" s="1"/>
      <c r="E239" s="1"/>
      <c r="F239" s="1"/>
      <c r="G239" s="1"/>
    </row>
    <row r="240" spans="1:7" ht="15.75" customHeight="1" x14ac:dyDescent="0.2">
      <c r="A240" s="1"/>
      <c r="B240" s="1"/>
      <c r="C240" s="1"/>
      <c r="D240" s="1"/>
      <c r="E240" s="1"/>
      <c r="F240" s="1"/>
      <c r="G240" s="1"/>
    </row>
    <row r="241" spans="1:7" ht="15.75" customHeight="1" x14ac:dyDescent="0.2">
      <c r="A241" s="1"/>
      <c r="B241" s="1"/>
      <c r="C241" s="1"/>
      <c r="D241" s="1"/>
      <c r="E241" s="1"/>
      <c r="F241" s="1"/>
      <c r="G241" s="1"/>
    </row>
    <row r="242" spans="1:7" ht="15.75" customHeight="1" x14ac:dyDescent="0.2">
      <c r="A242" s="1"/>
      <c r="B242" s="1"/>
      <c r="C242" s="1"/>
      <c r="D242" s="1"/>
      <c r="E242" s="1"/>
      <c r="F242" s="1"/>
      <c r="G242" s="1"/>
    </row>
    <row r="243" spans="1:7" ht="15.75" customHeight="1" x14ac:dyDescent="0.2">
      <c r="A243" s="1"/>
      <c r="B243" s="1"/>
      <c r="C243" s="1"/>
      <c r="D243" s="1"/>
      <c r="E243" s="1"/>
      <c r="F243" s="1"/>
      <c r="G243" s="1"/>
    </row>
    <row r="244" spans="1:7" ht="15.75" customHeight="1" x14ac:dyDescent="0.2">
      <c r="A244" s="1"/>
      <c r="B244" s="1"/>
      <c r="C244" s="1"/>
      <c r="D244" s="1"/>
      <c r="E244" s="1"/>
      <c r="F244" s="1"/>
      <c r="G244" s="1"/>
    </row>
    <row r="245" spans="1:7" ht="15.75" customHeight="1" x14ac:dyDescent="0.2">
      <c r="A245" s="1"/>
      <c r="B245" s="1"/>
      <c r="C245" s="1"/>
      <c r="D245" s="1"/>
      <c r="E245" s="1"/>
      <c r="F245" s="1"/>
      <c r="G245" s="1"/>
    </row>
    <row r="246" spans="1:7" ht="15.75" customHeight="1" x14ac:dyDescent="0.2">
      <c r="A246" s="1"/>
      <c r="B246" s="1"/>
      <c r="C246" s="1"/>
      <c r="D246" s="1"/>
      <c r="E246" s="1"/>
      <c r="F246" s="1"/>
      <c r="G246" s="1"/>
    </row>
    <row r="247" spans="1:7" ht="15.75" customHeight="1" x14ac:dyDescent="0.2">
      <c r="A247" s="1"/>
      <c r="B247" s="1"/>
      <c r="C247" s="1"/>
      <c r="D247" s="1"/>
      <c r="E247" s="1"/>
      <c r="F247" s="1"/>
      <c r="G247" s="1"/>
    </row>
    <row r="248" spans="1:7" ht="15.75" customHeight="1" x14ac:dyDescent="0.2">
      <c r="A248" s="1"/>
      <c r="B248" s="1"/>
      <c r="C248" s="1"/>
      <c r="D248" s="1"/>
      <c r="E248" s="1"/>
      <c r="F248" s="1"/>
      <c r="G248" s="1"/>
    </row>
    <row r="249" spans="1:7" ht="15.75" customHeight="1" x14ac:dyDescent="0.2">
      <c r="A249" s="1"/>
      <c r="B249" s="1"/>
      <c r="C249" s="1"/>
      <c r="D249" s="1"/>
      <c r="E249" s="1"/>
      <c r="F249" s="1"/>
      <c r="G249" s="1"/>
    </row>
    <row r="250" spans="1:7" ht="15.75" customHeight="1" x14ac:dyDescent="0.2">
      <c r="A250" s="1"/>
      <c r="B250" s="1"/>
      <c r="C250" s="1"/>
      <c r="D250" s="1"/>
      <c r="E250" s="1"/>
      <c r="F250" s="1"/>
      <c r="G250" s="1"/>
    </row>
    <row r="251" spans="1:7" ht="15.75" customHeight="1" x14ac:dyDescent="0.2">
      <c r="A251" s="1"/>
      <c r="B251" s="1"/>
      <c r="C251" s="1"/>
      <c r="D251" s="1"/>
      <c r="E251" s="1"/>
      <c r="F251" s="1"/>
      <c r="G251" s="1"/>
    </row>
    <row r="252" spans="1:7" ht="15.75" customHeight="1" x14ac:dyDescent="0.2">
      <c r="A252" s="1"/>
      <c r="B252" s="1"/>
      <c r="C252" s="1"/>
      <c r="D252" s="1"/>
      <c r="E252" s="1"/>
      <c r="F252" s="1"/>
      <c r="G252" s="1"/>
    </row>
    <row r="253" spans="1:7" ht="15.75" customHeight="1" x14ac:dyDescent="0.2">
      <c r="A253" s="1"/>
      <c r="B253" s="1"/>
      <c r="C253" s="1"/>
      <c r="D253" s="1"/>
      <c r="E253" s="1"/>
      <c r="F253" s="1"/>
      <c r="G253" s="1"/>
    </row>
    <row r="254" spans="1:7" ht="15.75" customHeight="1" x14ac:dyDescent="0.2">
      <c r="A254" s="1"/>
      <c r="B254" s="1"/>
      <c r="C254" s="1"/>
      <c r="D254" s="1"/>
      <c r="E254" s="1"/>
      <c r="F254" s="1"/>
      <c r="G254" s="1"/>
    </row>
    <row r="255" spans="1:7" ht="15.75" customHeight="1" x14ac:dyDescent="0.2">
      <c r="A255" s="1"/>
      <c r="B255" s="1"/>
      <c r="C255" s="1"/>
      <c r="D255" s="1"/>
      <c r="E255" s="1"/>
      <c r="F255" s="1"/>
      <c r="G255" s="1"/>
    </row>
    <row r="256" spans="1:7" ht="15.75" customHeight="1" x14ac:dyDescent="0.2">
      <c r="A256" s="1"/>
      <c r="B256" s="1"/>
      <c r="C256" s="1"/>
      <c r="D256" s="1"/>
      <c r="E256" s="1"/>
      <c r="F256" s="1"/>
      <c r="G256" s="1"/>
    </row>
    <row r="257" spans="1:7" ht="15.75" customHeight="1" x14ac:dyDescent="0.2">
      <c r="A257" s="1"/>
      <c r="B257" s="1"/>
      <c r="C257" s="1"/>
      <c r="D257" s="1"/>
      <c r="E257" s="1"/>
      <c r="F257" s="1"/>
      <c r="G257" s="1"/>
    </row>
    <row r="258" spans="1:7" ht="15.75" customHeight="1" x14ac:dyDescent="0.2">
      <c r="A258" s="1"/>
      <c r="B258" s="1"/>
      <c r="C258" s="1"/>
      <c r="D258" s="1"/>
      <c r="E258" s="1"/>
      <c r="F258" s="1"/>
      <c r="G258" s="1"/>
    </row>
    <row r="259" spans="1:7" ht="15.75" customHeight="1" x14ac:dyDescent="0.2">
      <c r="A259" s="1"/>
      <c r="B259" s="1"/>
      <c r="C259" s="1"/>
      <c r="D259" s="1"/>
      <c r="E259" s="1"/>
      <c r="F259" s="1"/>
      <c r="G259" s="1"/>
    </row>
    <row r="260" spans="1:7" ht="15.75" customHeight="1" x14ac:dyDescent="0.2">
      <c r="A260" s="1"/>
      <c r="B260" s="1"/>
      <c r="C260" s="1"/>
      <c r="D260" s="1"/>
      <c r="E260" s="1"/>
      <c r="F260" s="1"/>
      <c r="G260" s="1"/>
    </row>
    <row r="261" spans="1:7" ht="15.75" customHeight="1" x14ac:dyDescent="0.2">
      <c r="A261" s="1"/>
      <c r="B261" s="1"/>
      <c r="C261" s="1"/>
      <c r="D261" s="1"/>
      <c r="E261" s="1"/>
      <c r="F261" s="1"/>
      <c r="G261" s="1"/>
    </row>
    <row r="262" spans="1:7" ht="15.75" customHeight="1" x14ac:dyDescent="0.2">
      <c r="A262" s="1"/>
      <c r="B262" s="1"/>
      <c r="C262" s="1"/>
      <c r="D262" s="1"/>
      <c r="E262" s="1"/>
      <c r="F262" s="1"/>
      <c r="G262" s="1"/>
    </row>
    <row r="263" spans="1:7" ht="15.75" customHeight="1" x14ac:dyDescent="0.2">
      <c r="A263" s="1"/>
      <c r="B263" s="1"/>
      <c r="C263" s="1"/>
      <c r="D263" s="1"/>
      <c r="E263" s="1"/>
      <c r="F263" s="1"/>
      <c r="G263" s="1"/>
    </row>
    <row r="264" spans="1:7" ht="15.75" customHeight="1" x14ac:dyDescent="0.2">
      <c r="A264" s="1"/>
      <c r="B264" s="1"/>
      <c r="C264" s="1"/>
      <c r="D264" s="1"/>
      <c r="E264" s="1"/>
      <c r="F264" s="1"/>
      <c r="G264" s="1"/>
    </row>
    <row r="265" spans="1:7" ht="15.75" customHeight="1" x14ac:dyDescent="0.2">
      <c r="A265" s="1"/>
      <c r="B265" s="1"/>
      <c r="C265" s="1"/>
      <c r="D265" s="1"/>
      <c r="E265" s="1"/>
      <c r="F265" s="1"/>
      <c r="G265" s="1"/>
    </row>
    <row r="266" spans="1:7" ht="15.75" customHeight="1" x14ac:dyDescent="0.2">
      <c r="A266" s="1"/>
      <c r="B266" s="1"/>
      <c r="C266" s="1"/>
      <c r="D266" s="1"/>
      <c r="E266" s="1"/>
      <c r="F266" s="1"/>
      <c r="G266" s="1"/>
    </row>
    <row r="267" spans="1:7" ht="15.75" customHeight="1" x14ac:dyDescent="0.2">
      <c r="A267" s="1"/>
      <c r="B267" s="1"/>
      <c r="C267" s="1"/>
      <c r="D267" s="1"/>
      <c r="E267" s="1"/>
      <c r="F267" s="1"/>
      <c r="G267" s="1"/>
    </row>
    <row r="268" spans="1:7" ht="15.75" customHeight="1" x14ac:dyDescent="0.2">
      <c r="A268" s="1"/>
      <c r="B268" s="1"/>
      <c r="C268" s="1"/>
      <c r="D268" s="1"/>
      <c r="E268" s="1"/>
      <c r="F268" s="1"/>
      <c r="G268" s="1"/>
    </row>
    <row r="269" spans="1:7" ht="15.75" customHeight="1" x14ac:dyDescent="0.2">
      <c r="A269" s="1"/>
      <c r="B269" s="1"/>
      <c r="C269" s="1"/>
      <c r="D269" s="1"/>
      <c r="E269" s="1"/>
      <c r="F269" s="1"/>
      <c r="G269" s="1"/>
    </row>
    <row r="270" spans="1:7" ht="15.75" customHeight="1" x14ac:dyDescent="0.2">
      <c r="A270" s="1"/>
      <c r="B270" s="1"/>
      <c r="C270" s="1"/>
      <c r="D270" s="1"/>
      <c r="E270" s="1"/>
      <c r="F270" s="1"/>
      <c r="G270" s="1"/>
    </row>
    <row r="271" spans="1:7" ht="15.75" customHeight="1" x14ac:dyDescent="0.2"/>
    <row r="272" spans="1:7"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68:G68"/>
    <mergeCell ref="C69:G69"/>
    <mergeCell ref="C70:G70"/>
    <mergeCell ref="C50:G50"/>
    <mergeCell ref="C54:G54"/>
    <mergeCell ref="C55:G55"/>
    <mergeCell ref="C56:G56"/>
    <mergeCell ref="C57:G57"/>
    <mergeCell ref="C58:G58"/>
    <mergeCell ref="C59:G59"/>
    <mergeCell ref="C60:G60"/>
    <mergeCell ref="C64:G64"/>
    <mergeCell ref="C65:G65"/>
    <mergeCell ref="C66:G66"/>
    <mergeCell ref="C67:G67"/>
    <mergeCell ref="C45:G45"/>
    <mergeCell ref="C46:G46"/>
    <mergeCell ref="C47:G47"/>
    <mergeCell ref="C48:G48"/>
    <mergeCell ref="C49:G49"/>
    <mergeCell ref="C37:G37"/>
    <mergeCell ref="C38:G38"/>
    <mergeCell ref="C39:G39"/>
    <mergeCell ref="C40:G40"/>
    <mergeCell ref="C44:G44"/>
    <mergeCell ref="C29:G29"/>
    <mergeCell ref="C30:G30"/>
    <mergeCell ref="C34:G34"/>
    <mergeCell ref="C35:G35"/>
    <mergeCell ref="C36:G36"/>
    <mergeCell ref="C24:G24"/>
    <mergeCell ref="C25:G25"/>
    <mergeCell ref="C26:G26"/>
    <mergeCell ref="C27:G27"/>
    <mergeCell ref="C28:G28"/>
    <mergeCell ref="C16:G16"/>
    <mergeCell ref="C17:G17"/>
    <mergeCell ref="C18:G18"/>
    <mergeCell ref="C19:G19"/>
    <mergeCell ref="C20:G20"/>
    <mergeCell ref="C8:G8"/>
    <mergeCell ref="C9:G9"/>
    <mergeCell ref="C10:G10"/>
    <mergeCell ref="C14:G14"/>
    <mergeCell ref="C15:G15"/>
    <mergeCell ref="B1:G1"/>
    <mergeCell ref="C4:G4"/>
    <mergeCell ref="C5:G5"/>
    <mergeCell ref="C6:G6"/>
    <mergeCell ref="C7:G7"/>
  </mergeCells>
  <hyperlinks>
    <hyperlink ref="C9" r:id="rId1" xr:uid="{00000000-0004-0000-0900-000000000000}"/>
    <hyperlink ref="C69" r:id="rId2" xr:uid="{00000000-0004-0000-0900-000001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H1000"/>
  <sheetViews>
    <sheetView workbookViewId="0"/>
  </sheetViews>
  <sheetFormatPr defaultColWidth="12.5703125" defaultRowHeight="15" customHeight="1" x14ac:dyDescent="0.2"/>
  <cols>
    <col min="1" max="1" width="3.42578125" customWidth="1"/>
    <col min="2" max="2" width="23.5703125" customWidth="1"/>
    <col min="3" max="3" width="83.7109375" customWidth="1"/>
    <col min="4" max="4" width="3.42578125" customWidth="1"/>
    <col min="5" max="5" width="14.140625" customWidth="1"/>
    <col min="6" max="7" width="9" customWidth="1"/>
  </cols>
  <sheetData>
    <row r="1" spans="1:7" ht="22.5" customHeight="1" x14ac:dyDescent="0.25">
      <c r="A1" s="1"/>
      <c r="B1" s="626" t="s">
        <v>428</v>
      </c>
      <c r="C1" s="618"/>
      <c r="D1" s="618"/>
      <c r="E1" s="618"/>
      <c r="F1" s="618"/>
      <c r="G1" s="618"/>
    </row>
    <row r="2" spans="1:7" ht="22.5" customHeight="1" x14ac:dyDescent="0.2">
      <c r="A2" s="1"/>
      <c r="B2" s="1"/>
      <c r="C2" s="1"/>
      <c r="D2" s="1"/>
      <c r="E2" s="1"/>
      <c r="F2" s="1"/>
      <c r="G2" s="1"/>
    </row>
    <row r="3" spans="1:7" ht="22.5" customHeight="1" x14ac:dyDescent="0.2">
      <c r="A3" s="1"/>
      <c r="B3" s="143" t="s">
        <v>322</v>
      </c>
      <c r="C3" s="625" t="s">
        <v>116</v>
      </c>
      <c r="D3" s="620"/>
      <c r="E3" s="620"/>
      <c r="F3" s="620"/>
      <c r="G3" s="621"/>
    </row>
    <row r="4" spans="1:7" ht="22.5" customHeight="1" x14ac:dyDescent="0.2">
      <c r="A4" s="1"/>
      <c r="B4" s="144" t="s">
        <v>323</v>
      </c>
      <c r="C4" s="625" t="s">
        <v>429</v>
      </c>
      <c r="D4" s="620"/>
      <c r="E4" s="620"/>
      <c r="F4" s="620"/>
      <c r="G4" s="621"/>
    </row>
    <row r="5" spans="1:7" ht="30.75" customHeight="1" x14ac:dyDescent="0.2">
      <c r="A5" s="1"/>
      <c r="B5" s="144" t="s">
        <v>324</v>
      </c>
      <c r="C5" s="624" t="s">
        <v>430</v>
      </c>
      <c r="D5" s="620"/>
      <c r="E5" s="620"/>
      <c r="F5" s="620"/>
      <c r="G5" s="621"/>
    </row>
    <row r="6" spans="1:7" ht="34.5" customHeight="1" x14ac:dyDescent="0.2">
      <c r="A6" s="1"/>
      <c r="B6" s="145" t="s">
        <v>326</v>
      </c>
      <c r="C6" s="630" t="s">
        <v>340</v>
      </c>
      <c r="D6" s="620"/>
      <c r="E6" s="620"/>
      <c r="F6" s="620"/>
      <c r="G6" s="621"/>
    </row>
    <row r="7" spans="1:7" ht="27" customHeight="1" x14ac:dyDescent="0.2">
      <c r="A7" s="1"/>
      <c r="B7" s="146" t="s">
        <v>328</v>
      </c>
      <c r="C7" s="635" t="s">
        <v>345</v>
      </c>
      <c r="D7" s="620"/>
      <c r="E7" s="620"/>
      <c r="F7" s="620"/>
      <c r="G7" s="621"/>
    </row>
    <row r="8" spans="1:7" ht="24" customHeight="1" x14ac:dyDescent="0.2">
      <c r="A8" s="1"/>
      <c r="B8" s="146" t="s">
        <v>330</v>
      </c>
      <c r="C8" s="629" t="s">
        <v>431</v>
      </c>
      <c r="D8" s="620"/>
      <c r="E8" s="620"/>
      <c r="F8" s="620"/>
      <c r="G8" s="621"/>
    </row>
    <row r="9" spans="1:7" ht="22.5" customHeight="1" x14ac:dyDescent="0.2">
      <c r="A9" s="1"/>
      <c r="B9" s="146" t="s">
        <v>332</v>
      </c>
      <c r="C9" s="635" t="s">
        <v>432</v>
      </c>
      <c r="D9" s="620"/>
      <c r="E9" s="620"/>
      <c r="F9" s="620"/>
      <c r="G9" s="621"/>
    </row>
    <row r="10" spans="1:7" ht="9.75" customHeight="1" x14ac:dyDescent="0.2">
      <c r="A10" s="1"/>
      <c r="B10" s="147"/>
      <c r="C10" s="147"/>
      <c r="D10" s="147"/>
      <c r="E10" s="147"/>
      <c r="F10" s="147"/>
      <c r="G10" s="147"/>
    </row>
    <row r="11" spans="1:7" ht="8.25" customHeight="1" x14ac:dyDescent="0.2">
      <c r="A11" s="1"/>
      <c r="B11" s="148"/>
      <c r="C11" s="148"/>
      <c r="D11" s="148"/>
      <c r="E11" s="148"/>
      <c r="F11" s="148"/>
      <c r="G11" s="148"/>
    </row>
    <row r="12" spans="1:7" ht="7.5" customHeight="1" x14ac:dyDescent="0.2">
      <c r="A12" s="1"/>
      <c r="B12" s="149"/>
      <c r="C12" s="149"/>
      <c r="D12" s="149"/>
      <c r="E12" s="150"/>
      <c r="F12" s="150"/>
      <c r="G12" s="150"/>
    </row>
    <row r="13" spans="1:7" ht="22.5" customHeight="1" x14ac:dyDescent="0.2">
      <c r="A13" s="1"/>
      <c r="B13" s="143" t="s">
        <v>322</v>
      </c>
      <c r="C13" s="625" t="s">
        <v>124</v>
      </c>
      <c r="D13" s="620"/>
      <c r="E13" s="620"/>
      <c r="F13" s="620"/>
      <c r="G13" s="621"/>
    </row>
    <row r="14" spans="1:7" ht="22.5" customHeight="1" x14ac:dyDescent="0.2">
      <c r="A14" s="1"/>
      <c r="B14" s="144" t="s">
        <v>323</v>
      </c>
      <c r="C14" s="625" t="s">
        <v>125</v>
      </c>
      <c r="D14" s="620"/>
      <c r="E14" s="620"/>
      <c r="F14" s="620"/>
      <c r="G14" s="621"/>
    </row>
    <row r="15" spans="1:7" ht="55.5" customHeight="1" x14ac:dyDescent="0.2">
      <c r="A15" s="1"/>
      <c r="B15" s="144" t="s">
        <v>324</v>
      </c>
      <c r="C15" s="624" t="s">
        <v>433</v>
      </c>
      <c r="D15" s="620"/>
      <c r="E15" s="620"/>
      <c r="F15" s="620"/>
      <c r="G15" s="621"/>
    </row>
    <row r="16" spans="1:7" ht="39.75" customHeight="1" x14ac:dyDescent="0.2">
      <c r="A16" s="1"/>
      <c r="B16" s="145" t="s">
        <v>326</v>
      </c>
      <c r="C16" s="640" t="s">
        <v>340</v>
      </c>
      <c r="D16" s="638"/>
      <c r="E16" s="638"/>
      <c r="F16" s="638"/>
      <c r="G16" s="639"/>
    </row>
    <row r="17" spans="1:7" ht="27" customHeight="1" x14ac:dyDescent="0.2">
      <c r="A17" s="1"/>
      <c r="B17" s="146" t="s">
        <v>328</v>
      </c>
      <c r="C17" s="641" t="s">
        <v>434</v>
      </c>
      <c r="D17" s="620"/>
      <c r="E17" s="620"/>
      <c r="F17" s="620"/>
      <c r="G17" s="621"/>
    </row>
    <row r="18" spans="1:7" ht="24" customHeight="1" x14ac:dyDescent="0.2">
      <c r="A18" s="1"/>
      <c r="B18" s="146" t="s">
        <v>330</v>
      </c>
      <c r="C18" s="642" t="s">
        <v>435</v>
      </c>
      <c r="D18" s="620"/>
      <c r="E18" s="620"/>
      <c r="F18" s="620"/>
      <c r="G18" s="621"/>
    </row>
    <row r="19" spans="1:7" ht="22.5" customHeight="1" x14ac:dyDescent="0.2">
      <c r="A19" s="1"/>
      <c r="B19" s="146" t="s">
        <v>332</v>
      </c>
      <c r="C19" s="643" t="s">
        <v>436</v>
      </c>
      <c r="D19" s="644"/>
      <c r="E19" s="644"/>
      <c r="F19" s="644"/>
      <c r="G19" s="645"/>
    </row>
    <row r="20" spans="1:7" ht="9.75" customHeight="1" x14ac:dyDescent="0.2">
      <c r="A20" s="1"/>
      <c r="B20" s="147"/>
      <c r="C20" s="147"/>
      <c r="D20" s="147"/>
      <c r="E20" s="147"/>
      <c r="F20" s="147"/>
      <c r="G20" s="147"/>
    </row>
    <row r="21" spans="1:7" ht="8.25" customHeight="1" x14ac:dyDescent="0.2">
      <c r="A21" s="1"/>
      <c r="B21" s="148"/>
      <c r="C21" s="148"/>
      <c r="D21" s="148"/>
      <c r="E21" s="148"/>
      <c r="F21" s="148"/>
      <c r="G21" s="148"/>
    </row>
    <row r="22" spans="1:7" ht="7.5" customHeight="1" x14ac:dyDescent="0.2">
      <c r="A22" s="1"/>
      <c r="B22" s="149"/>
      <c r="C22" s="149"/>
      <c r="D22" s="149"/>
      <c r="E22" s="150"/>
      <c r="F22" s="150"/>
      <c r="G22" s="150"/>
    </row>
    <row r="23" spans="1:7" ht="22.5" customHeight="1" x14ac:dyDescent="0.2">
      <c r="A23" s="1"/>
      <c r="B23" s="143" t="s">
        <v>322</v>
      </c>
      <c r="C23" s="625" t="s">
        <v>126</v>
      </c>
      <c r="D23" s="620"/>
      <c r="E23" s="620"/>
      <c r="F23" s="620"/>
      <c r="G23" s="621"/>
    </row>
    <row r="24" spans="1:7" ht="22.5" customHeight="1" x14ac:dyDescent="0.2">
      <c r="A24" s="1"/>
      <c r="B24" s="144" t="s">
        <v>323</v>
      </c>
      <c r="C24" s="625" t="s">
        <v>127</v>
      </c>
      <c r="D24" s="620"/>
      <c r="E24" s="620"/>
      <c r="F24" s="620"/>
      <c r="G24" s="621"/>
    </row>
    <row r="25" spans="1:7" ht="40.5" customHeight="1" x14ac:dyDescent="0.2">
      <c r="A25" s="1"/>
      <c r="B25" s="144" t="s">
        <v>324</v>
      </c>
      <c r="C25" s="624" t="s">
        <v>437</v>
      </c>
      <c r="D25" s="620"/>
      <c r="E25" s="620"/>
      <c r="F25" s="620"/>
      <c r="G25" s="621"/>
    </row>
    <row r="26" spans="1:7" ht="34.5" customHeight="1" x14ac:dyDescent="0.2">
      <c r="A26" s="1"/>
      <c r="B26" s="145" t="s">
        <v>326</v>
      </c>
      <c r="C26" s="637" t="s">
        <v>340</v>
      </c>
      <c r="D26" s="638"/>
      <c r="E26" s="638"/>
      <c r="F26" s="638"/>
      <c r="G26" s="639"/>
    </row>
    <row r="27" spans="1:7" ht="27" customHeight="1" x14ac:dyDescent="0.2">
      <c r="A27" s="1"/>
      <c r="B27" s="146" t="s">
        <v>328</v>
      </c>
      <c r="C27" s="635" t="s">
        <v>345</v>
      </c>
      <c r="D27" s="620"/>
      <c r="E27" s="620"/>
      <c r="F27" s="620"/>
      <c r="G27" s="621"/>
    </row>
    <row r="28" spans="1:7" ht="24" customHeight="1" x14ac:dyDescent="0.2">
      <c r="A28" s="1"/>
      <c r="B28" s="146" t="s">
        <v>330</v>
      </c>
      <c r="C28" s="641" t="s">
        <v>438</v>
      </c>
      <c r="D28" s="620"/>
      <c r="E28" s="620"/>
      <c r="F28" s="620"/>
      <c r="G28" s="621"/>
    </row>
    <row r="29" spans="1:7" ht="26.25" customHeight="1" x14ac:dyDescent="0.2">
      <c r="A29" s="1"/>
      <c r="B29" s="146" t="s">
        <v>332</v>
      </c>
      <c r="C29" s="635" t="s">
        <v>439</v>
      </c>
      <c r="D29" s="620"/>
      <c r="E29" s="620"/>
      <c r="F29" s="620"/>
      <c r="G29" s="621"/>
    </row>
    <row r="30" spans="1:7" ht="9.75" customHeight="1" x14ac:dyDescent="0.2">
      <c r="A30" s="1"/>
      <c r="B30" s="147"/>
      <c r="C30" s="147"/>
      <c r="D30" s="147"/>
      <c r="E30" s="147"/>
      <c r="F30" s="147"/>
      <c r="G30" s="147"/>
    </row>
    <row r="31" spans="1:7" ht="8.25" customHeight="1" x14ac:dyDescent="0.2">
      <c r="A31" s="1"/>
      <c r="B31" s="148"/>
      <c r="C31" s="148"/>
      <c r="D31" s="148"/>
      <c r="E31" s="148"/>
      <c r="F31" s="148"/>
      <c r="G31" s="148"/>
    </row>
    <row r="32" spans="1:7" ht="7.5" customHeight="1" x14ac:dyDescent="0.2">
      <c r="A32" s="1"/>
      <c r="B32" s="149"/>
      <c r="C32" s="149"/>
      <c r="D32" s="149"/>
      <c r="E32" s="150"/>
      <c r="F32" s="150"/>
      <c r="G32" s="150"/>
    </row>
    <row r="33" spans="1:8" ht="22.5" customHeight="1" x14ac:dyDescent="0.2">
      <c r="A33" s="1"/>
      <c r="B33" s="143" t="s">
        <v>322</v>
      </c>
      <c r="C33" s="625" t="s">
        <v>133</v>
      </c>
      <c r="D33" s="620"/>
      <c r="E33" s="620"/>
      <c r="F33" s="620"/>
      <c r="G33" s="621"/>
    </row>
    <row r="34" spans="1:8" ht="22.5" customHeight="1" x14ac:dyDescent="0.2">
      <c r="A34" s="1"/>
      <c r="B34" s="144" t="s">
        <v>323</v>
      </c>
      <c r="C34" s="625" t="s">
        <v>134</v>
      </c>
      <c r="D34" s="620"/>
      <c r="E34" s="620"/>
      <c r="F34" s="620"/>
      <c r="G34" s="621"/>
    </row>
    <row r="35" spans="1:8" ht="41.25" customHeight="1" x14ac:dyDescent="0.2">
      <c r="A35" s="1"/>
      <c r="B35" s="144" t="s">
        <v>324</v>
      </c>
      <c r="C35" s="624" t="s">
        <v>440</v>
      </c>
      <c r="D35" s="620"/>
      <c r="E35" s="620"/>
      <c r="F35" s="620"/>
      <c r="G35" s="621"/>
      <c r="H35" s="2"/>
    </row>
    <row r="36" spans="1:8" ht="34.5" customHeight="1" x14ac:dyDescent="0.2">
      <c r="A36" s="1"/>
      <c r="B36" s="145" t="s">
        <v>326</v>
      </c>
      <c r="C36" s="630" t="s">
        <v>340</v>
      </c>
      <c r="D36" s="620"/>
      <c r="E36" s="620"/>
      <c r="F36" s="620"/>
      <c r="G36" s="621"/>
    </row>
    <row r="37" spans="1:8" ht="27" customHeight="1" x14ac:dyDescent="0.2">
      <c r="A37" s="1"/>
      <c r="B37" s="146" t="s">
        <v>328</v>
      </c>
      <c r="C37" s="635" t="s">
        <v>345</v>
      </c>
      <c r="D37" s="620"/>
      <c r="E37" s="620"/>
      <c r="F37" s="620"/>
      <c r="G37" s="621"/>
    </row>
    <row r="38" spans="1:8" ht="24" customHeight="1" x14ac:dyDescent="0.2">
      <c r="A38" s="1"/>
      <c r="B38" s="146" t="s">
        <v>330</v>
      </c>
      <c r="C38" s="629" t="s">
        <v>441</v>
      </c>
      <c r="D38" s="620"/>
      <c r="E38" s="620"/>
      <c r="F38" s="620"/>
      <c r="G38" s="621"/>
    </row>
    <row r="39" spans="1:8" ht="22.5" customHeight="1" x14ac:dyDescent="0.2">
      <c r="A39" s="1"/>
      <c r="B39" s="146" t="s">
        <v>332</v>
      </c>
      <c r="C39" s="635" t="s">
        <v>442</v>
      </c>
      <c r="D39" s="620"/>
      <c r="E39" s="620"/>
      <c r="F39" s="620"/>
      <c r="G39" s="621"/>
    </row>
    <row r="40" spans="1:8" ht="9.75" customHeight="1" x14ac:dyDescent="0.2">
      <c r="A40" s="1"/>
      <c r="B40" s="147"/>
      <c r="C40" s="147"/>
      <c r="D40" s="147"/>
      <c r="E40" s="147"/>
      <c r="F40" s="147"/>
      <c r="G40" s="147"/>
    </row>
    <row r="41" spans="1:8" ht="8.25" customHeight="1" x14ac:dyDescent="0.2">
      <c r="A41" s="1"/>
      <c r="B41" s="148"/>
      <c r="C41" s="148"/>
      <c r="D41" s="148"/>
      <c r="E41" s="148"/>
      <c r="F41" s="148"/>
      <c r="G41" s="148"/>
    </row>
    <row r="42" spans="1:8" ht="15.75" customHeight="1" x14ac:dyDescent="0.2">
      <c r="A42" s="1"/>
      <c r="B42" s="149"/>
      <c r="C42" s="149"/>
      <c r="D42" s="149"/>
      <c r="E42" s="149"/>
      <c r="F42" s="149"/>
      <c r="G42" s="149"/>
    </row>
    <row r="43" spans="1:8" ht="15.75" customHeight="1" x14ac:dyDescent="0.2">
      <c r="A43" s="1"/>
      <c r="B43" s="149"/>
      <c r="C43" s="149"/>
      <c r="D43" s="149"/>
      <c r="E43" s="149"/>
      <c r="F43" s="149"/>
      <c r="G43" s="149"/>
    </row>
    <row r="44" spans="1:8" ht="15.75" customHeight="1" x14ac:dyDescent="0.2">
      <c r="A44" s="1"/>
      <c r="B44" s="149"/>
      <c r="C44" s="149"/>
      <c r="D44" s="149"/>
      <c r="E44" s="149"/>
      <c r="F44" s="149"/>
      <c r="G44" s="149"/>
    </row>
    <row r="45" spans="1:8" ht="15.75" customHeight="1" x14ac:dyDescent="0.2">
      <c r="A45" s="1"/>
      <c r="B45" s="149"/>
      <c r="C45" s="149"/>
      <c r="D45" s="149"/>
      <c r="E45" s="149"/>
      <c r="F45" s="149"/>
      <c r="G45" s="149"/>
    </row>
    <row r="46" spans="1:8" ht="15.75" customHeight="1" x14ac:dyDescent="0.2">
      <c r="A46" s="1"/>
      <c r="B46" s="149"/>
      <c r="C46" s="149"/>
      <c r="D46" s="149"/>
      <c r="E46" s="149"/>
      <c r="F46" s="149"/>
      <c r="G46" s="149"/>
    </row>
    <row r="47" spans="1:8" ht="15.75" customHeight="1" x14ac:dyDescent="0.2">
      <c r="A47" s="1"/>
      <c r="B47" s="149"/>
      <c r="C47" s="149"/>
      <c r="D47" s="149"/>
      <c r="E47" s="149"/>
      <c r="F47" s="149"/>
      <c r="G47" s="149"/>
    </row>
    <row r="48" spans="1:8" ht="15.75" customHeight="1" x14ac:dyDescent="0.2">
      <c r="A48" s="1"/>
      <c r="B48" s="149"/>
      <c r="C48" s="149"/>
      <c r="D48" s="149"/>
      <c r="E48" s="149"/>
      <c r="F48" s="149"/>
      <c r="G48" s="149"/>
    </row>
    <row r="49" spans="1:7" ht="15.75" customHeight="1" x14ac:dyDescent="0.2">
      <c r="A49" s="1"/>
      <c r="B49" s="149"/>
      <c r="C49" s="149"/>
      <c r="D49" s="149"/>
      <c r="E49" s="149"/>
      <c r="F49" s="149"/>
      <c r="G49" s="149"/>
    </row>
    <row r="50" spans="1:7" ht="15.75" customHeight="1" x14ac:dyDescent="0.2">
      <c r="A50" s="1"/>
      <c r="B50" s="149"/>
      <c r="C50" s="149"/>
      <c r="D50" s="149"/>
      <c r="E50" s="149"/>
      <c r="F50" s="149"/>
      <c r="G50" s="149"/>
    </row>
    <row r="51" spans="1:7" ht="15.75" customHeight="1" x14ac:dyDescent="0.2">
      <c r="A51" s="1"/>
      <c r="B51" s="149"/>
      <c r="C51" s="149"/>
      <c r="D51" s="149"/>
      <c r="E51" s="149"/>
      <c r="F51" s="149"/>
      <c r="G51" s="149"/>
    </row>
    <row r="52" spans="1:7" ht="15.75" customHeight="1" x14ac:dyDescent="0.2">
      <c r="A52" s="1"/>
      <c r="B52" s="149"/>
      <c r="C52" s="149"/>
      <c r="D52" s="149"/>
      <c r="E52" s="149"/>
      <c r="F52" s="149"/>
      <c r="G52" s="149"/>
    </row>
    <row r="53" spans="1:7" ht="15.75" customHeight="1" x14ac:dyDescent="0.2">
      <c r="A53" s="1"/>
      <c r="B53" s="149"/>
      <c r="C53" s="149"/>
      <c r="D53" s="149"/>
      <c r="E53" s="149"/>
      <c r="F53" s="149"/>
      <c r="G53" s="149"/>
    </row>
    <row r="54" spans="1:7" ht="15.75" customHeight="1" x14ac:dyDescent="0.2">
      <c r="A54" s="1"/>
      <c r="B54" s="149"/>
      <c r="C54" s="149"/>
      <c r="D54" s="149"/>
      <c r="E54" s="149"/>
      <c r="F54" s="149"/>
      <c r="G54" s="149"/>
    </row>
    <row r="55" spans="1:7" ht="15.75" customHeight="1" x14ac:dyDescent="0.2">
      <c r="A55" s="1"/>
      <c r="B55" s="149"/>
      <c r="C55" s="149"/>
      <c r="D55" s="149"/>
      <c r="E55" s="149"/>
      <c r="F55" s="149"/>
      <c r="G55" s="149"/>
    </row>
    <row r="56" spans="1:7" ht="15.75" customHeight="1" x14ac:dyDescent="0.2">
      <c r="A56" s="1"/>
      <c r="B56" s="149"/>
      <c r="C56" s="149"/>
      <c r="D56" s="149"/>
      <c r="E56" s="149"/>
      <c r="F56" s="149"/>
      <c r="G56" s="149"/>
    </row>
    <row r="57" spans="1:7" ht="15.75" customHeight="1" x14ac:dyDescent="0.2">
      <c r="A57" s="1"/>
      <c r="B57" s="149"/>
      <c r="C57" s="149"/>
      <c r="D57" s="149"/>
      <c r="E57" s="149"/>
      <c r="F57" s="149"/>
      <c r="G57" s="149"/>
    </row>
    <row r="58" spans="1:7" ht="15.75" customHeight="1" x14ac:dyDescent="0.2">
      <c r="A58" s="1"/>
      <c r="B58" s="149"/>
      <c r="C58" s="149"/>
      <c r="D58" s="149"/>
      <c r="E58" s="149"/>
      <c r="F58" s="149"/>
      <c r="G58" s="149"/>
    </row>
    <row r="59" spans="1:7" ht="15.75" customHeight="1" x14ac:dyDescent="0.2">
      <c r="A59" s="1"/>
      <c r="B59" s="149"/>
      <c r="C59" s="149"/>
      <c r="D59" s="149"/>
      <c r="E59" s="149"/>
      <c r="F59" s="149"/>
      <c r="G59" s="149"/>
    </row>
    <row r="60" spans="1:7" ht="15.75" customHeight="1" x14ac:dyDescent="0.2">
      <c r="A60" s="1"/>
      <c r="B60" s="149"/>
      <c r="C60" s="149"/>
      <c r="D60" s="149"/>
      <c r="E60" s="149"/>
      <c r="F60" s="149"/>
      <c r="G60" s="149"/>
    </row>
    <row r="61" spans="1:7" ht="15.75" customHeight="1" x14ac:dyDescent="0.2">
      <c r="A61" s="1"/>
      <c r="B61" s="149"/>
      <c r="C61" s="149"/>
      <c r="D61" s="149"/>
      <c r="E61" s="149"/>
      <c r="F61" s="149"/>
      <c r="G61" s="149"/>
    </row>
    <row r="62" spans="1:7" ht="15.75" customHeight="1" x14ac:dyDescent="0.2">
      <c r="A62" s="1"/>
      <c r="B62" s="149"/>
      <c r="C62" s="149"/>
      <c r="D62" s="149"/>
      <c r="E62" s="149"/>
      <c r="F62" s="149"/>
      <c r="G62" s="149"/>
    </row>
    <row r="63" spans="1:7" ht="15.75" customHeight="1" x14ac:dyDescent="0.2">
      <c r="A63" s="1"/>
      <c r="B63" s="149"/>
      <c r="C63" s="149"/>
      <c r="D63" s="149"/>
      <c r="E63" s="149"/>
      <c r="F63" s="149"/>
      <c r="G63" s="149"/>
    </row>
    <row r="64" spans="1:7" ht="15.75" customHeight="1" x14ac:dyDescent="0.2">
      <c r="A64" s="1"/>
      <c r="B64" s="149"/>
      <c r="C64" s="149"/>
      <c r="D64" s="149"/>
      <c r="E64" s="149"/>
      <c r="F64" s="149"/>
      <c r="G64" s="149"/>
    </row>
    <row r="65" spans="1:7" ht="15.75" customHeight="1" x14ac:dyDescent="0.2">
      <c r="A65" s="1"/>
      <c r="B65" s="149"/>
      <c r="C65" s="149"/>
      <c r="D65" s="149"/>
      <c r="E65" s="149"/>
      <c r="F65" s="149"/>
      <c r="G65" s="149"/>
    </row>
    <row r="66" spans="1:7" ht="15.75" customHeight="1" x14ac:dyDescent="0.2">
      <c r="A66" s="1"/>
      <c r="B66" s="149"/>
      <c r="C66" s="149"/>
      <c r="D66" s="149"/>
      <c r="E66" s="149"/>
      <c r="F66" s="149"/>
      <c r="G66" s="149"/>
    </row>
    <row r="67" spans="1:7" ht="15.75" customHeight="1" x14ac:dyDescent="0.2">
      <c r="A67" s="1"/>
      <c r="B67" s="149"/>
      <c r="C67" s="149"/>
      <c r="D67" s="149"/>
      <c r="E67" s="149"/>
      <c r="F67" s="149"/>
      <c r="G67" s="149"/>
    </row>
    <row r="68" spans="1:7" ht="15.75" customHeight="1" x14ac:dyDescent="0.2">
      <c r="A68" s="1"/>
      <c r="B68" s="149"/>
      <c r="C68" s="149"/>
      <c r="D68" s="149"/>
      <c r="E68" s="149"/>
      <c r="F68" s="149"/>
      <c r="G68" s="149"/>
    </row>
    <row r="69" spans="1:7" ht="15.75" customHeight="1" x14ac:dyDescent="0.2">
      <c r="A69" s="1"/>
      <c r="B69" s="149"/>
      <c r="C69" s="149"/>
      <c r="D69" s="149"/>
      <c r="E69" s="149"/>
      <c r="F69" s="149"/>
      <c r="G69" s="149"/>
    </row>
    <row r="70" spans="1:7" ht="15.75" customHeight="1" x14ac:dyDescent="0.2">
      <c r="A70" s="1"/>
      <c r="B70" s="149"/>
      <c r="C70" s="149"/>
      <c r="D70" s="149"/>
      <c r="E70" s="149"/>
      <c r="F70" s="149"/>
      <c r="G70" s="149"/>
    </row>
    <row r="71" spans="1:7" ht="15.75" customHeight="1" x14ac:dyDescent="0.2">
      <c r="A71" s="1"/>
      <c r="B71" s="149"/>
      <c r="C71" s="149"/>
      <c r="D71" s="149"/>
      <c r="E71" s="149"/>
      <c r="F71" s="149"/>
      <c r="G71" s="149"/>
    </row>
    <row r="72" spans="1:7" ht="15.75" customHeight="1" x14ac:dyDescent="0.2">
      <c r="A72" s="1"/>
      <c r="B72" s="149"/>
      <c r="C72" s="149"/>
      <c r="D72" s="149"/>
      <c r="E72" s="149"/>
      <c r="F72" s="149"/>
      <c r="G72" s="149"/>
    </row>
    <row r="73" spans="1:7" ht="15.75" customHeight="1" x14ac:dyDescent="0.2">
      <c r="A73" s="1"/>
      <c r="B73" s="149"/>
      <c r="C73" s="149"/>
      <c r="D73" s="149"/>
      <c r="E73" s="149"/>
      <c r="F73" s="149"/>
      <c r="G73" s="149"/>
    </row>
    <row r="74" spans="1:7" ht="15.75" customHeight="1" x14ac:dyDescent="0.2">
      <c r="A74" s="1"/>
      <c r="B74" s="149"/>
      <c r="C74" s="149"/>
      <c r="D74" s="149"/>
      <c r="E74" s="149"/>
      <c r="F74" s="149"/>
      <c r="G74" s="149"/>
    </row>
    <row r="75" spans="1:7" ht="15.75" customHeight="1" x14ac:dyDescent="0.2">
      <c r="A75" s="1"/>
      <c r="B75" s="149"/>
      <c r="C75" s="149"/>
      <c r="D75" s="149"/>
      <c r="E75" s="149"/>
      <c r="F75" s="149"/>
      <c r="G75" s="149"/>
    </row>
    <row r="76" spans="1:7" ht="15.75" customHeight="1" x14ac:dyDescent="0.2">
      <c r="A76" s="1"/>
      <c r="B76" s="149"/>
      <c r="C76" s="149"/>
      <c r="D76" s="149"/>
      <c r="E76" s="149"/>
      <c r="F76" s="149"/>
      <c r="G76" s="149"/>
    </row>
    <row r="77" spans="1:7" ht="15.75" customHeight="1" x14ac:dyDescent="0.2">
      <c r="A77" s="1"/>
      <c r="B77" s="149"/>
      <c r="C77" s="149"/>
      <c r="D77" s="149"/>
      <c r="E77" s="149"/>
      <c r="F77" s="149"/>
      <c r="G77" s="149"/>
    </row>
    <row r="78" spans="1:7" ht="15.75" customHeight="1" x14ac:dyDescent="0.2">
      <c r="A78" s="1"/>
      <c r="B78" s="149"/>
      <c r="C78" s="149"/>
      <c r="D78" s="149"/>
      <c r="E78" s="149"/>
      <c r="F78" s="149"/>
      <c r="G78" s="149"/>
    </row>
    <row r="79" spans="1:7" ht="15.75" customHeight="1" x14ac:dyDescent="0.2">
      <c r="A79" s="1"/>
      <c r="B79" s="149"/>
      <c r="C79" s="149"/>
      <c r="D79" s="149"/>
      <c r="E79" s="149"/>
      <c r="F79" s="149"/>
      <c r="G79" s="149"/>
    </row>
    <row r="80" spans="1:7" ht="15.75" customHeight="1" x14ac:dyDescent="0.2">
      <c r="A80" s="1"/>
      <c r="B80" s="149"/>
      <c r="C80" s="149"/>
      <c r="D80" s="149"/>
      <c r="E80" s="149"/>
      <c r="F80" s="149"/>
      <c r="G80" s="149"/>
    </row>
    <row r="81" spans="1:7" ht="15.75" customHeight="1" x14ac:dyDescent="0.2">
      <c r="A81" s="1"/>
      <c r="B81" s="149"/>
      <c r="C81" s="149"/>
      <c r="D81" s="149"/>
      <c r="E81" s="149"/>
      <c r="F81" s="149"/>
      <c r="G81" s="149"/>
    </row>
    <row r="82" spans="1:7" ht="15.75" customHeight="1" x14ac:dyDescent="0.2">
      <c r="A82" s="1"/>
      <c r="B82" s="149"/>
      <c r="C82" s="149"/>
      <c r="D82" s="149"/>
      <c r="E82" s="149"/>
      <c r="F82" s="149"/>
      <c r="G82" s="149"/>
    </row>
    <row r="83" spans="1:7" ht="15.75" customHeight="1" x14ac:dyDescent="0.2">
      <c r="A83" s="1"/>
      <c r="B83" s="149"/>
      <c r="C83" s="149"/>
      <c r="D83" s="149"/>
      <c r="E83" s="149"/>
      <c r="F83" s="149"/>
      <c r="G83" s="149"/>
    </row>
    <row r="84" spans="1:7" ht="15.75" customHeight="1" x14ac:dyDescent="0.2">
      <c r="A84" s="1"/>
      <c r="B84" s="149"/>
      <c r="C84" s="149"/>
      <c r="D84" s="149"/>
      <c r="E84" s="149"/>
      <c r="F84" s="149"/>
      <c r="G84" s="149"/>
    </row>
    <row r="85" spans="1:7" ht="15.75" customHeight="1" x14ac:dyDescent="0.2">
      <c r="A85" s="1"/>
      <c r="B85" s="149"/>
      <c r="C85" s="149"/>
      <c r="D85" s="149"/>
      <c r="E85" s="149"/>
      <c r="F85" s="149"/>
      <c r="G85" s="149"/>
    </row>
    <row r="86" spans="1:7" ht="15.75" customHeight="1" x14ac:dyDescent="0.2">
      <c r="A86" s="1"/>
      <c r="B86" s="149"/>
      <c r="C86" s="149"/>
      <c r="D86" s="149"/>
      <c r="E86" s="149"/>
      <c r="F86" s="149"/>
      <c r="G86" s="149"/>
    </row>
    <row r="87" spans="1:7" ht="15.75" customHeight="1" x14ac:dyDescent="0.2">
      <c r="A87" s="1"/>
      <c r="B87" s="149"/>
      <c r="C87" s="149"/>
      <c r="D87" s="149"/>
      <c r="E87" s="149"/>
      <c r="F87" s="149"/>
      <c r="G87" s="149"/>
    </row>
    <row r="88" spans="1:7" ht="15.75" customHeight="1" x14ac:dyDescent="0.2">
      <c r="A88" s="1"/>
      <c r="B88" s="149"/>
      <c r="C88" s="149"/>
      <c r="D88" s="149"/>
      <c r="E88" s="149"/>
      <c r="F88" s="149"/>
      <c r="G88" s="149"/>
    </row>
    <row r="89" spans="1:7" ht="15.75" customHeight="1" x14ac:dyDescent="0.2">
      <c r="A89" s="1"/>
      <c r="B89" s="149"/>
      <c r="C89" s="149"/>
      <c r="D89" s="149"/>
      <c r="E89" s="149"/>
      <c r="F89" s="149"/>
      <c r="G89" s="149"/>
    </row>
    <row r="90" spans="1:7" ht="15.75" customHeight="1" x14ac:dyDescent="0.2">
      <c r="A90" s="1"/>
      <c r="B90" s="149"/>
      <c r="C90" s="149"/>
      <c r="D90" s="149"/>
      <c r="E90" s="149"/>
      <c r="F90" s="149"/>
      <c r="G90" s="149"/>
    </row>
    <row r="91" spans="1:7" ht="15.75" customHeight="1" x14ac:dyDescent="0.2">
      <c r="A91" s="1"/>
      <c r="B91" s="149"/>
      <c r="C91" s="149"/>
      <c r="D91" s="149"/>
      <c r="E91" s="149"/>
      <c r="F91" s="149"/>
      <c r="G91" s="149"/>
    </row>
    <row r="92" spans="1:7" ht="15.75" customHeight="1" x14ac:dyDescent="0.2">
      <c r="A92" s="1"/>
      <c r="B92" s="149"/>
      <c r="C92" s="149"/>
      <c r="D92" s="149"/>
      <c r="E92" s="149"/>
      <c r="F92" s="149"/>
      <c r="G92" s="149"/>
    </row>
    <row r="93" spans="1:7" ht="15.75" customHeight="1" x14ac:dyDescent="0.2">
      <c r="A93" s="1"/>
      <c r="B93" s="149"/>
      <c r="C93" s="149"/>
      <c r="D93" s="149"/>
      <c r="E93" s="149"/>
      <c r="F93" s="149"/>
      <c r="G93" s="149"/>
    </row>
    <row r="94" spans="1:7" ht="15.75" customHeight="1" x14ac:dyDescent="0.2">
      <c r="A94" s="1"/>
      <c r="B94" s="149"/>
      <c r="C94" s="149"/>
      <c r="D94" s="149"/>
      <c r="E94" s="149"/>
      <c r="F94" s="149"/>
      <c r="G94" s="149"/>
    </row>
    <row r="95" spans="1:7" ht="15.75" customHeight="1" x14ac:dyDescent="0.2">
      <c r="A95" s="1"/>
      <c r="B95" s="149"/>
      <c r="C95" s="149"/>
      <c r="D95" s="149"/>
      <c r="E95" s="149"/>
      <c r="F95" s="149"/>
      <c r="G95" s="149"/>
    </row>
    <row r="96" spans="1:7" ht="15.75" customHeight="1" x14ac:dyDescent="0.2">
      <c r="A96" s="1"/>
      <c r="B96" s="149"/>
      <c r="C96" s="149"/>
      <c r="D96" s="149"/>
      <c r="E96" s="149"/>
      <c r="F96" s="149"/>
      <c r="G96" s="149"/>
    </row>
    <row r="97" spans="1:7" ht="15.75" customHeight="1" x14ac:dyDescent="0.2">
      <c r="A97" s="1"/>
      <c r="B97" s="149"/>
      <c r="C97" s="149"/>
      <c r="D97" s="149"/>
      <c r="E97" s="149"/>
      <c r="F97" s="149"/>
      <c r="G97" s="149"/>
    </row>
    <row r="98" spans="1:7" ht="15.75" customHeight="1" x14ac:dyDescent="0.2">
      <c r="A98" s="1"/>
      <c r="B98" s="149"/>
      <c r="C98" s="149"/>
      <c r="D98" s="149"/>
      <c r="E98" s="149"/>
      <c r="F98" s="149"/>
      <c r="G98" s="149"/>
    </row>
    <row r="99" spans="1:7" ht="15.75" customHeight="1" x14ac:dyDescent="0.2">
      <c r="A99" s="1"/>
      <c r="B99" s="149"/>
      <c r="C99" s="149"/>
      <c r="D99" s="149"/>
      <c r="E99" s="149"/>
      <c r="F99" s="149"/>
      <c r="G99" s="149"/>
    </row>
    <row r="100" spans="1:7" ht="15.75" customHeight="1" x14ac:dyDescent="0.2">
      <c r="A100" s="1"/>
      <c r="B100" s="149"/>
      <c r="C100" s="149"/>
      <c r="D100" s="149"/>
      <c r="E100" s="149"/>
      <c r="F100" s="149"/>
      <c r="G100" s="149"/>
    </row>
    <row r="101" spans="1:7" ht="15.75" customHeight="1" x14ac:dyDescent="0.2">
      <c r="A101" s="1"/>
      <c r="B101" s="149"/>
      <c r="C101" s="149"/>
      <c r="D101" s="149"/>
      <c r="E101" s="149"/>
      <c r="F101" s="149"/>
      <c r="G101" s="149"/>
    </row>
    <row r="102" spans="1:7" ht="15.75" customHeight="1" x14ac:dyDescent="0.2">
      <c r="A102" s="1"/>
      <c r="B102" s="149"/>
      <c r="C102" s="149"/>
      <c r="D102" s="149"/>
      <c r="E102" s="149"/>
      <c r="F102" s="149"/>
      <c r="G102" s="149"/>
    </row>
    <row r="103" spans="1:7" ht="15.75" customHeight="1" x14ac:dyDescent="0.2">
      <c r="A103" s="1"/>
      <c r="B103" s="149"/>
      <c r="C103" s="149"/>
      <c r="D103" s="149"/>
      <c r="E103" s="149"/>
      <c r="F103" s="149"/>
      <c r="G103" s="149"/>
    </row>
    <row r="104" spans="1:7" ht="15.75" customHeight="1" x14ac:dyDescent="0.2">
      <c r="A104" s="1"/>
      <c r="B104" s="149"/>
      <c r="C104" s="149"/>
      <c r="D104" s="149"/>
      <c r="E104" s="149"/>
      <c r="F104" s="149"/>
      <c r="G104" s="149"/>
    </row>
    <row r="105" spans="1:7" ht="15.75" customHeight="1" x14ac:dyDescent="0.2">
      <c r="A105" s="1"/>
      <c r="B105" s="149"/>
      <c r="C105" s="149"/>
      <c r="D105" s="149"/>
      <c r="E105" s="149"/>
      <c r="F105" s="149"/>
      <c r="G105" s="149"/>
    </row>
    <row r="106" spans="1:7" ht="15.75" customHeight="1" x14ac:dyDescent="0.2">
      <c r="A106" s="1"/>
      <c r="B106" s="149"/>
      <c r="C106" s="149"/>
      <c r="D106" s="149"/>
      <c r="E106" s="149"/>
      <c r="F106" s="149"/>
      <c r="G106" s="149"/>
    </row>
    <row r="107" spans="1:7" ht="15.75" customHeight="1" x14ac:dyDescent="0.2">
      <c r="A107" s="1"/>
      <c r="B107" s="149"/>
      <c r="C107" s="149"/>
      <c r="D107" s="149"/>
      <c r="E107" s="149"/>
      <c r="F107" s="149"/>
      <c r="G107" s="149"/>
    </row>
    <row r="108" spans="1:7" ht="15.75" customHeight="1" x14ac:dyDescent="0.2">
      <c r="A108" s="1"/>
      <c r="B108" s="149"/>
      <c r="C108" s="149"/>
      <c r="D108" s="149"/>
      <c r="E108" s="149"/>
      <c r="F108" s="149"/>
      <c r="G108" s="149"/>
    </row>
    <row r="109" spans="1:7" ht="15.75" customHeight="1" x14ac:dyDescent="0.2">
      <c r="A109" s="1"/>
      <c r="B109" s="149"/>
      <c r="C109" s="149"/>
      <c r="D109" s="149"/>
      <c r="E109" s="149"/>
      <c r="F109" s="149"/>
      <c r="G109" s="149"/>
    </row>
    <row r="110" spans="1:7" ht="15.75" customHeight="1" x14ac:dyDescent="0.2">
      <c r="A110" s="1"/>
      <c r="B110" s="149"/>
      <c r="C110" s="149"/>
      <c r="D110" s="149"/>
      <c r="E110" s="149"/>
      <c r="F110" s="149"/>
      <c r="G110" s="149"/>
    </row>
    <row r="111" spans="1:7" ht="15.75" customHeight="1" x14ac:dyDescent="0.2">
      <c r="A111" s="1"/>
      <c r="B111" s="149"/>
      <c r="C111" s="149"/>
      <c r="D111" s="149"/>
      <c r="E111" s="149"/>
      <c r="F111" s="149"/>
      <c r="G111" s="149"/>
    </row>
    <row r="112" spans="1:7" ht="15.75" customHeight="1" x14ac:dyDescent="0.2">
      <c r="A112" s="1"/>
      <c r="B112" s="149"/>
      <c r="C112" s="149"/>
      <c r="D112" s="149"/>
      <c r="E112" s="149"/>
      <c r="F112" s="149"/>
      <c r="G112" s="149"/>
    </row>
    <row r="113" spans="1:7" ht="15.75" customHeight="1" x14ac:dyDescent="0.2">
      <c r="A113" s="1"/>
      <c r="B113" s="149"/>
      <c r="C113" s="149"/>
      <c r="D113" s="149"/>
      <c r="E113" s="149"/>
      <c r="F113" s="149"/>
      <c r="G113" s="149"/>
    </row>
    <row r="114" spans="1:7" ht="15.75" customHeight="1" x14ac:dyDescent="0.2">
      <c r="A114" s="1"/>
      <c r="B114" s="149"/>
      <c r="C114" s="149"/>
      <c r="D114" s="149"/>
      <c r="E114" s="149"/>
      <c r="F114" s="149"/>
      <c r="G114" s="149"/>
    </row>
    <row r="115" spans="1:7" ht="15.75" customHeight="1" x14ac:dyDescent="0.2">
      <c r="A115" s="1"/>
      <c r="B115" s="149"/>
      <c r="C115" s="149"/>
      <c r="D115" s="149"/>
      <c r="E115" s="149"/>
      <c r="F115" s="149"/>
      <c r="G115" s="149"/>
    </row>
    <row r="116" spans="1:7" ht="15.75" customHeight="1" x14ac:dyDescent="0.2">
      <c r="A116" s="1"/>
      <c r="B116" s="149"/>
      <c r="C116" s="149"/>
      <c r="D116" s="149"/>
      <c r="E116" s="149"/>
      <c r="F116" s="149"/>
      <c r="G116" s="149"/>
    </row>
    <row r="117" spans="1:7" ht="15.75" customHeight="1" x14ac:dyDescent="0.2">
      <c r="A117" s="1"/>
      <c r="B117" s="149"/>
      <c r="C117" s="149"/>
      <c r="D117" s="149"/>
      <c r="E117" s="149"/>
      <c r="F117" s="149"/>
      <c r="G117" s="149"/>
    </row>
    <row r="118" spans="1:7" ht="15.75" customHeight="1" x14ac:dyDescent="0.2">
      <c r="A118" s="1"/>
      <c r="B118" s="149"/>
      <c r="C118" s="149"/>
      <c r="D118" s="149"/>
      <c r="E118" s="149"/>
      <c r="F118" s="149"/>
      <c r="G118" s="149"/>
    </row>
    <row r="119" spans="1:7" ht="15.75" customHeight="1" x14ac:dyDescent="0.2">
      <c r="A119" s="1"/>
      <c r="B119" s="149"/>
      <c r="C119" s="149"/>
      <c r="D119" s="149"/>
      <c r="E119" s="149"/>
      <c r="F119" s="149"/>
      <c r="G119" s="149"/>
    </row>
    <row r="120" spans="1:7" ht="15.75" customHeight="1" x14ac:dyDescent="0.2">
      <c r="A120" s="1"/>
      <c r="B120" s="149"/>
      <c r="C120" s="149"/>
      <c r="D120" s="149"/>
      <c r="E120" s="149"/>
      <c r="F120" s="149"/>
      <c r="G120" s="149"/>
    </row>
    <row r="121" spans="1:7" ht="15.75" customHeight="1" x14ac:dyDescent="0.2">
      <c r="A121" s="1"/>
      <c r="B121" s="149"/>
      <c r="C121" s="149"/>
      <c r="D121" s="149"/>
      <c r="E121" s="149"/>
      <c r="F121" s="149"/>
      <c r="G121" s="149"/>
    </row>
    <row r="122" spans="1:7" ht="15.75" customHeight="1" x14ac:dyDescent="0.2">
      <c r="A122" s="1"/>
      <c r="B122" s="149"/>
      <c r="C122" s="149"/>
      <c r="D122" s="149"/>
      <c r="E122" s="149"/>
      <c r="F122" s="149"/>
      <c r="G122" s="149"/>
    </row>
    <row r="123" spans="1:7" ht="15.75" customHeight="1" x14ac:dyDescent="0.2">
      <c r="A123" s="1"/>
      <c r="B123" s="149"/>
      <c r="C123" s="149"/>
      <c r="D123" s="149"/>
      <c r="E123" s="149"/>
      <c r="F123" s="149"/>
      <c r="G123" s="149"/>
    </row>
    <row r="124" spans="1:7" ht="15.75" customHeight="1" x14ac:dyDescent="0.2">
      <c r="A124" s="1"/>
      <c r="B124" s="149"/>
      <c r="C124" s="149"/>
      <c r="D124" s="149"/>
      <c r="E124" s="149"/>
      <c r="F124" s="149"/>
      <c r="G124" s="149"/>
    </row>
    <row r="125" spans="1:7" ht="15.75" customHeight="1" x14ac:dyDescent="0.2">
      <c r="A125" s="1"/>
      <c r="B125" s="149"/>
      <c r="C125" s="149"/>
      <c r="D125" s="149"/>
      <c r="E125" s="149"/>
      <c r="F125" s="149"/>
      <c r="G125" s="149"/>
    </row>
    <row r="126" spans="1:7" ht="15.75" customHeight="1" x14ac:dyDescent="0.2">
      <c r="A126" s="1"/>
      <c r="B126" s="149"/>
      <c r="C126" s="149"/>
      <c r="D126" s="149"/>
      <c r="E126" s="149"/>
      <c r="F126" s="149"/>
      <c r="G126" s="149"/>
    </row>
    <row r="127" spans="1:7" ht="15.75" customHeight="1" x14ac:dyDescent="0.2">
      <c r="A127" s="1"/>
      <c r="B127" s="149"/>
      <c r="C127" s="149"/>
      <c r="D127" s="149"/>
      <c r="E127" s="149"/>
      <c r="F127" s="149"/>
      <c r="G127" s="149"/>
    </row>
    <row r="128" spans="1:7" ht="15.75" customHeight="1" x14ac:dyDescent="0.2">
      <c r="A128" s="1"/>
      <c r="B128" s="149"/>
      <c r="C128" s="149"/>
      <c r="D128" s="149"/>
      <c r="E128" s="149"/>
      <c r="F128" s="149"/>
      <c r="G128" s="149"/>
    </row>
    <row r="129" spans="1:7" ht="15.75" customHeight="1" x14ac:dyDescent="0.2">
      <c r="A129" s="1"/>
      <c r="B129" s="149"/>
      <c r="C129" s="149"/>
      <c r="D129" s="149"/>
      <c r="E129" s="149"/>
      <c r="F129" s="149"/>
      <c r="G129" s="149"/>
    </row>
    <row r="130" spans="1:7" ht="15.75" customHeight="1" x14ac:dyDescent="0.2">
      <c r="A130" s="1"/>
      <c r="B130" s="149"/>
      <c r="C130" s="149"/>
      <c r="D130" s="149"/>
      <c r="E130" s="149"/>
      <c r="F130" s="149"/>
      <c r="G130" s="149"/>
    </row>
    <row r="131" spans="1:7" ht="15.75" customHeight="1" x14ac:dyDescent="0.2">
      <c r="A131" s="1"/>
      <c r="B131" s="149"/>
      <c r="C131" s="149"/>
      <c r="D131" s="149"/>
      <c r="E131" s="149"/>
      <c r="F131" s="149"/>
      <c r="G131" s="149"/>
    </row>
    <row r="132" spans="1:7" ht="15.75" customHeight="1" x14ac:dyDescent="0.2">
      <c r="A132" s="1"/>
      <c r="B132" s="149"/>
      <c r="C132" s="149"/>
      <c r="D132" s="149"/>
      <c r="E132" s="149"/>
      <c r="F132" s="149"/>
      <c r="G132" s="149"/>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c r="A221" s="1"/>
      <c r="B221" s="1"/>
      <c r="C221" s="1"/>
      <c r="D221" s="1"/>
      <c r="E221" s="1"/>
      <c r="F221" s="1"/>
      <c r="G221" s="1"/>
    </row>
    <row r="222" spans="1:7" ht="15.75" customHeight="1" x14ac:dyDescent="0.2">
      <c r="A222" s="1"/>
      <c r="B222" s="1"/>
      <c r="C222" s="1"/>
      <c r="D222" s="1"/>
      <c r="E222" s="1"/>
      <c r="F222" s="1"/>
      <c r="G222" s="1"/>
    </row>
    <row r="223" spans="1:7" ht="15.75" customHeight="1" x14ac:dyDescent="0.2">
      <c r="A223" s="1"/>
      <c r="B223" s="1"/>
      <c r="C223" s="1"/>
      <c r="D223" s="1"/>
      <c r="E223" s="1"/>
      <c r="F223" s="1"/>
      <c r="G223" s="1"/>
    </row>
    <row r="224" spans="1:7" ht="15.75" customHeight="1" x14ac:dyDescent="0.2">
      <c r="A224" s="1"/>
      <c r="B224" s="1"/>
      <c r="C224" s="1"/>
      <c r="D224" s="1"/>
      <c r="E224" s="1"/>
      <c r="F224" s="1"/>
      <c r="G224" s="1"/>
    </row>
    <row r="225" spans="1:7" ht="15.75" customHeight="1" x14ac:dyDescent="0.2">
      <c r="A225" s="1"/>
      <c r="B225" s="1"/>
      <c r="C225" s="1"/>
      <c r="D225" s="1"/>
      <c r="E225" s="1"/>
      <c r="F225" s="1"/>
      <c r="G225" s="1"/>
    </row>
    <row r="226" spans="1:7" ht="15.75" customHeight="1" x14ac:dyDescent="0.2">
      <c r="A226" s="1"/>
      <c r="B226" s="1"/>
      <c r="C226" s="1"/>
      <c r="D226" s="1"/>
      <c r="E226" s="1"/>
      <c r="F226" s="1"/>
      <c r="G226" s="1"/>
    </row>
    <row r="227" spans="1:7" ht="15.75" customHeight="1" x14ac:dyDescent="0.2">
      <c r="A227" s="1"/>
      <c r="B227" s="1"/>
      <c r="C227" s="1"/>
      <c r="D227" s="1"/>
      <c r="E227" s="1"/>
      <c r="F227" s="1"/>
      <c r="G227" s="1"/>
    </row>
    <row r="228" spans="1:7" ht="15.75" customHeight="1" x14ac:dyDescent="0.2">
      <c r="A228" s="1"/>
      <c r="B228" s="1"/>
      <c r="C228" s="1"/>
      <c r="D228" s="1"/>
      <c r="E228" s="1"/>
      <c r="F228" s="1"/>
      <c r="G228" s="1"/>
    </row>
    <row r="229" spans="1:7" ht="15.75" customHeight="1" x14ac:dyDescent="0.2">
      <c r="A229" s="1"/>
      <c r="B229" s="1"/>
      <c r="C229" s="1"/>
      <c r="D229" s="1"/>
      <c r="E229" s="1"/>
      <c r="F229" s="1"/>
      <c r="G229" s="1"/>
    </row>
    <row r="230" spans="1:7" ht="15.75" customHeight="1" x14ac:dyDescent="0.2">
      <c r="A230" s="1"/>
      <c r="B230" s="1"/>
      <c r="C230" s="1"/>
      <c r="D230" s="1"/>
      <c r="E230" s="1"/>
      <c r="F230" s="1"/>
      <c r="G230" s="1"/>
    </row>
    <row r="231" spans="1:7" ht="15.75" customHeight="1" x14ac:dyDescent="0.2">
      <c r="A231" s="1"/>
      <c r="B231" s="1"/>
      <c r="C231" s="1"/>
      <c r="D231" s="1"/>
      <c r="E231" s="1"/>
      <c r="F231" s="1"/>
      <c r="G231" s="1"/>
    </row>
    <row r="232" spans="1:7" ht="15.75" customHeight="1" x14ac:dyDescent="0.2">
      <c r="A232" s="1"/>
      <c r="B232" s="1"/>
      <c r="C232" s="1"/>
      <c r="D232" s="1"/>
      <c r="E232" s="1"/>
      <c r="F232" s="1"/>
      <c r="G232" s="1"/>
    </row>
    <row r="233" spans="1:7" ht="15.75" customHeight="1" x14ac:dyDescent="0.2">
      <c r="A233" s="1"/>
      <c r="B233" s="1"/>
      <c r="C233" s="1"/>
      <c r="D233" s="1"/>
      <c r="E233" s="1"/>
      <c r="F233" s="1"/>
      <c r="G233" s="1"/>
    </row>
    <row r="234" spans="1:7" ht="15.75" customHeight="1" x14ac:dyDescent="0.2">
      <c r="A234" s="1"/>
      <c r="B234" s="1"/>
      <c r="C234" s="1"/>
      <c r="D234" s="1"/>
      <c r="E234" s="1"/>
      <c r="F234" s="1"/>
      <c r="G234" s="1"/>
    </row>
    <row r="235" spans="1:7" ht="15.75" customHeight="1" x14ac:dyDescent="0.2">
      <c r="A235" s="1"/>
      <c r="B235" s="1"/>
      <c r="C235" s="1"/>
      <c r="D235" s="1"/>
      <c r="E235" s="1"/>
      <c r="F235" s="1"/>
      <c r="G235" s="1"/>
    </row>
    <row r="236" spans="1:7" ht="15.75" customHeight="1" x14ac:dyDescent="0.2">
      <c r="A236" s="1"/>
      <c r="B236" s="1"/>
      <c r="C236" s="1"/>
      <c r="D236" s="1"/>
      <c r="E236" s="1"/>
      <c r="F236" s="1"/>
      <c r="G236" s="1"/>
    </row>
    <row r="237" spans="1:7" ht="15.75" customHeight="1" x14ac:dyDescent="0.2">
      <c r="A237" s="1"/>
      <c r="B237" s="1"/>
      <c r="C237" s="1"/>
      <c r="D237" s="1"/>
      <c r="E237" s="1"/>
      <c r="F237" s="1"/>
      <c r="G237" s="1"/>
    </row>
    <row r="238" spans="1:7" ht="15.75" customHeight="1" x14ac:dyDescent="0.2">
      <c r="A238" s="1"/>
      <c r="B238" s="1"/>
      <c r="C238" s="1"/>
      <c r="D238" s="1"/>
      <c r="E238" s="1"/>
      <c r="F238" s="1"/>
      <c r="G238" s="1"/>
    </row>
    <row r="239" spans="1:7" ht="15.75" customHeight="1" x14ac:dyDescent="0.2">
      <c r="A239" s="1"/>
      <c r="B239" s="1"/>
      <c r="C239" s="1"/>
      <c r="D239" s="1"/>
      <c r="E239" s="1"/>
      <c r="F239" s="1"/>
      <c r="G239" s="1"/>
    </row>
    <row r="240" spans="1:7"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3.5703125" customWidth="1"/>
    <col min="3" max="3" width="83.7109375" customWidth="1"/>
    <col min="4" max="4" width="3.42578125" customWidth="1"/>
    <col min="5" max="5" width="14.140625" customWidth="1"/>
    <col min="6" max="7" width="9" customWidth="1"/>
  </cols>
  <sheetData>
    <row r="1" spans="1:26" ht="22.5" customHeight="1" x14ac:dyDescent="0.25">
      <c r="A1" s="1"/>
      <c r="B1" s="626" t="s">
        <v>443</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43" t="s">
        <v>322</v>
      </c>
      <c r="C3" s="625" t="s">
        <v>135</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44" t="s">
        <v>323</v>
      </c>
      <c r="C4" s="625" t="s">
        <v>444</v>
      </c>
      <c r="D4" s="620"/>
      <c r="E4" s="620"/>
      <c r="F4" s="620"/>
      <c r="G4" s="621"/>
      <c r="H4" s="1"/>
      <c r="I4" s="1"/>
      <c r="J4" s="1"/>
      <c r="K4" s="1"/>
      <c r="L4" s="1"/>
      <c r="M4" s="1"/>
      <c r="N4" s="1"/>
      <c r="O4" s="1"/>
      <c r="P4" s="1"/>
      <c r="Q4" s="1"/>
      <c r="R4" s="1"/>
      <c r="S4" s="1"/>
      <c r="T4" s="1"/>
      <c r="U4" s="1"/>
      <c r="V4" s="1"/>
      <c r="W4" s="1"/>
      <c r="X4" s="1"/>
      <c r="Y4" s="1"/>
      <c r="Z4" s="1"/>
    </row>
    <row r="5" spans="1:26" ht="30.75" customHeight="1" x14ac:dyDescent="0.2">
      <c r="A5" s="1"/>
      <c r="B5" s="144" t="s">
        <v>324</v>
      </c>
      <c r="C5" s="640" t="s">
        <v>445</v>
      </c>
      <c r="D5" s="638"/>
      <c r="E5" s="638"/>
      <c r="F5" s="638"/>
      <c r="G5" s="639"/>
      <c r="H5" s="1"/>
      <c r="I5" s="1"/>
      <c r="J5" s="1"/>
      <c r="K5" s="1"/>
      <c r="L5" s="1"/>
      <c r="M5" s="1"/>
      <c r="N5" s="1"/>
      <c r="O5" s="1"/>
      <c r="P5" s="1"/>
      <c r="Q5" s="1"/>
      <c r="R5" s="1"/>
      <c r="S5" s="1"/>
      <c r="T5" s="1"/>
      <c r="U5" s="1"/>
      <c r="V5" s="1"/>
      <c r="W5" s="1"/>
      <c r="X5" s="1"/>
      <c r="Y5" s="1"/>
      <c r="Z5" s="1"/>
    </row>
    <row r="6" spans="1:26" ht="46.5" customHeight="1" x14ac:dyDescent="0.2">
      <c r="A6" s="1"/>
      <c r="B6" s="145" t="s">
        <v>326</v>
      </c>
      <c r="C6" s="640" t="s">
        <v>340</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46" t="s">
        <v>328</v>
      </c>
      <c r="C7" s="635" t="s">
        <v>446</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51" t="s">
        <v>330</v>
      </c>
      <c r="C8" s="646" t="s">
        <v>369</v>
      </c>
      <c r="D8" s="620"/>
      <c r="E8" s="620"/>
      <c r="F8" s="620"/>
      <c r="G8" s="621"/>
      <c r="H8" s="1"/>
      <c r="I8" s="1"/>
      <c r="J8" s="1"/>
      <c r="K8" s="1"/>
      <c r="L8" s="1"/>
      <c r="M8" s="1"/>
      <c r="N8" s="1"/>
      <c r="O8" s="1"/>
      <c r="P8" s="1"/>
      <c r="Q8" s="1"/>
      <c r="R8" s="1"/>
      <c r="S8" s="1"/>
      <c r="T8" s="1"/>
      <c r="U8" s="1"/>
      <c r="V8" s="1"/>
      <c r="W8" s="1"/>
      <c r="X8" s="1"/>
      <c r="Y8" s="1"/>
      <c r="Z8" s="1"/>
    </row>
    <row r="9" spans="1:26" ht="34.5" customHeight="1" x14ac:dyDescent="0.2">
      <c r="A9" s="1"/>
      <c r="B9" s="146" t="s">
        <v>332</v>
      </c>
      <c r="C9" s="643" t="s">
        <v>447</v>
      </c>
      <c r="D9" s="644"/>
      <c r="E9" s="644"/>
      <c r="F9" s="644"/>
      <c r="G9" s="645"/>
      <c r="H9" s="1"/>
      <c r="I9" s="1"/>
      <c r="J9" s="1"/>
      <c r="K9" s="1"/>
      <c r="L9" s="1"/>
      <c r="M9" s="1"/>
      <c r="N9" s="1"/>
      <c r="O9" s="1"/>
      <c r="P9" s="1"/>
      <c r="Q9" s="1"/>
      <c r="R9" s="1"/>
      <c r="S9" s="1"/>
      <c r="T9" s="1"/>
      <c r="U9" s="1"/>
      <c r="V9" s="1"/>
      <c r="W9" s="1"/>
      <c r="X9" s="1"/>
      <c r="Y9" s="1"/>
      <c r="Z9" s="1"/>
    </row>
    <row r="10" spans="1:26" ht="9.75" customHeight="1" x14ac:dyDescent="0.2">
      <c r="A10" s="1"/>
      <c r="B10" s="147"/>
      <c r="C10" s="147"/>
      <c r="D10" s="147"/>
      <c r="E10" s="147"/>
      <c r="F10" s="147"/>
      <c r="G10" s="147"/>
      <c r="H10" s="1"/>
      <c r="I10" s="1"/>
      <c r="J10" s="1"/>
      <c r="K10" s="1"/>
      <c r="L10" s="1"/>
      <c r="M10" s="1"/>
      <c r="N10" s="1"/>
      <c r="O10" s="1"/>
      <c r="P10" s="1"/>
      <c r="Q10" s="1"/>
      <c r="R10" s="1"/>
      <c r="S10" s="1"/>
      <c r="T10" s="1"/>
      <c r="U10" s="1"/>
      <c r="V10" s="1"/>
      <c r="W10" s="1"/>
      <c r="X10" s="1"/>
      <c r="Y10" s="1"/>
      <c r="Z10" s="1"/>
    </row>
    <row r="11" spans="1:26" ht="8.25" customHeight="1" x14ac:dyDescent="0.2">
      <c r="A11" s="1"/>
      <c r="B11" s="148"/>
      <c r="C11" s="148"/>
      <c r="D11" s="148"/>
      <c r="E11" s="148"/>
      <c r="F11" s="148"/>
      <c r="G11" s="148"/>
      <c r="H11" s="1"/>
      <c r="I11" s="1"/>
      <c r="J11" s="1"/>
      <c r="K11" s="1"/>
      <c r="L11" s="1"/>
      <c r="M11" s="1"/>
      <c r="N11" s="1"/>
      <c r="O11" s="1"/>
      <c r="P11" s="1"/>
      <c r="Q11" s="1"/>
      <c r="R11" s="1"/>
      <c r="S11" s="1"/>
      <c r="T11" s="1"/>
      <c r="U11" s="1"/>
      <c r="V11" s="1"/>
      <c r="W11" s="1"/>
      <c r="X11" s="1"/>
      <c r="Y11" s="1"/>
      <c r="Z11" s="1"/>
    </row>
    <row r="12" spans="1:26" ht="13.5" customHeight="1" x14ac:dyDescent="0.2">
      <c r="A12" s="1"/>
      <c r="B12" s="149"/>
      <c r="C12" s="149"/>
      <c r="D12" s="149"/>
      <c r="E12" s="150"/>
      <c r="F12" s="150"/>
      <c r="G12" s="150"/>
      <c r="H12" s="1"/>
      <c r="I12" s="1"/>
      <c r="J12" s="1"/>
      <c r="K12" s="1"/>
      <c r="L12" s="1"/>
      <c r="M12" s="1"/>
      <c r="N12" s="1"/>
      <c r="O12" s="1"/>
      <c r="P12" s="1"/>
      <c r="Q12" s="1"/>
      <c r="R12" s="1"/>
      <c r="S12" s="1"/>
      <c r="T12" s="1"/>
      <c r="U12" s="1"/>
      <c r="V12" s="1"/>
      <c r="W12" s="1"/>
      <c r="X12" s="1"/>
      <c r="Y12" s="1"/>
      <c r="Z12" s="1"/>
    </row>
    <row r="13" spans="1:26" ht="19.5" customHeight="1" x14ac:dyDescent="0.2">
      <c r="A13" s="1"/>
      <c r="B13" s="143" t="s">
        <v>322</v>
      </c>
      <c r="C13" s="625" t="s">
        <v>139</v>
      </c>
      <c r="D13" s="620"/>
      <c r="E13" s="620"/>
      <c r="F13" s="620"/>
      <c r="G13" s="621"/>
      <c r="H13" s="1"/>
      <c r="I13" s="1"/>
      <c r="J13" s="1"/>
      <c r="K13" s="1"/>
      <c r="L13" s="1"/>
      <c r="M13" s="1"/>
      <c r="N13" s="1"/>
      <c r="O13" s="1"/>
      <c r="P13" s="1"/>
      <c r="Q13" s="1"/>
      <c r="R13" s="1"/>
      <c r="S13" s="1"/>
      <c r="T13" s="1"/>
      <c r="U13" s="1"/>
      <c r="V13" s="1"/>
      <c r="W13" s="1"/>
      <c r="X13" s="1"/>
      <c r="Y13" s="1"/>
      <c r="Z13" s="1"/>
    </row>
    <row r="14" spans="1:26" ht="19.5" customHeight="1" x14ac:dyDescent="0.2">
      <c r="A14" s="1"/>
      <c r="B14" s="144" t="s">
        <v>323</v>
      </c>
      <c r="C14" s="625" t="s">
        <v>448</v>
      </c>
      <c r="D14" s="620"/>
      <c r="E14" s="620"/>
      <c r="F14" s="620"/>
      <c r="G14" s="621"/>
      <c r="H14" s="1"/>
      <c r="I14" s="1"/>
      <c r="J14" s="1"/>
      <c r="K14" s="1"/>
      <c r="L14" s="1"/>
      <c r="M14" s="1"/>
      <c r="N14" s="1"/>
      <c r="O14" s="1"/>
      <c r="P14" s="1"/>
      <c r="Q14" s="1"/>
      <c r="R14" s="1"/>
      <c r="S14" s="1"/>
      <c r="T14" s="1"/>
      <c r="U14" s="1"/>
      <c r="V14" s="1"/>
      <c r="W14" s="1"/>
      <c r="X14" s="1"/>
      <c r="Y14" s="1"/>
      <c r="Z14" s="1"/>
    </row>
    <row r="15" spans="1:26" ht="36.75" customHeight="1" x14ac:dyDescent="0.2">
      <c r="A15" s="1"/>
      <c r="B15" s="144" t="s">
        <v>324</v>
      </c>
      <c r="C15" s="640" t="s">
        <v>449</v>
      </c>
      <c r="D15" s="638"/>
      <c r="E15" s="638"/>
      <c r="F15" s="638"/>
      <c r="G15" s="639"/>
      <c r="H15" s="1"/>
      <c r="I15" s="1"/>
      <c r="J15" s="1"/>
      <c r="K15" s="1"/>
      <c r="L15" s="1"/>
      <c r="M15" s="1"/>
      <c r="N15" s="1"/>
      <c r="O15" s="1"/>
      <c r="P15" s="1"/>
      <c r="Q15" s="1"/>
      <c r="R15" s="1"/>
      <c r="S15" s="1"/>
      <c r="T15" s="1"/>
      <c r="U15" s="1"/>
      <c r="V15" s="1"/>
      <c r="W15" s="1"/>
      <c r="X15" s="1"/>
      <c r="Y15" s="1"/>
      <c r="Z15" s="1"/>
    </row>
    <row r="16" spans="1:26" ht="42.75" customHeight="1" x14ac:dyDescent="0.2">
      <c r="A16" s="1"/>
      <c r="B16" s="145" t="s">
        <v>326</v>
      </c>
      <c r="C16" s="640" t="s">
        <v>340</v>
      </c>
      <c r="D16" s="638"/>
      <c r="E16" s="638"/>
      <c r="F16" s="638"/>
      <c r="G16" s="639"/>
      <c r="H16" s="1"/>
      <c r="I16" s="1"/>
      <c r="J16" s="1"/>
      <c r="K16" s="1"/>
      <c r="L16" s="1"/>
      <c r="M16" s="1"/>
      <c r="N16" s="1"/>
      <c r="O16" s="1"/>
      <c r="P16" s="1"/>
      <c r="Q16" s="1"/>
      <c r="R16" s="1"/>
      <c r="S16" s="1"/>
      <c r="T16" s="1"/>
      <c r="U16" s="1"/>
      <c r="V16" s="1"/>
      <c r="W16" s="1"/>
      <c r="X16" s="1"/>
      <c r="Y16" s="1"/>
      <c r="Z16" s="1"/>
    </row>
    <row r="17" spans="1:26" ht="19.5" customHeight="1" x14ac:dyDescent="0.2">
      <c r="A17" s="1"/>
      <c r="B17" s="146" t="s">
        <v>328</v>
      </c>
      <c r="C17" s="635" t="s">
        <v>446</v>
      </c>
      <c r="D17" s="620"/>
      <c r="E17" s="620"/>
      <c r="F17" s="620"/>
      <c r="G17" s="621"/>
      <c r="H17" s="1"/>
      <c r="I17" s="1"/>
      <c r="J17" s="1"/>
      <c r="K17" s="1"/>
      <c r="L17" s="1"/>
      <c r="M17" s="1"/>
      <c r="N17" s="1"/>
      <c r="O17" s="1"/>
      <c r="P17" s="1"/>
      <c r="Q17" s="1"/>
      <c r="R17" s="1"/>
      <c r="S17" s="1"/>
      <c r="T17" s="1"/>
      <c r="U17" s="1"/>
      <c r="V17" s="1"/>
      <c r="W17" s="1"/>
      <c r="X17" s="1"/>
      <c r="Y17" s="1"/>
      <c r="Z17" s="1"/>
    </row>
    <row r="18" spans="1:26" ht="19.5" customHeight="1" x14ac:dyDescent="0.2">
      <c r="A18" s="1"/>
      <c r="B18" s="146" t="s">
        <v>330</v>
      </c>
      <c r="C18" s="646" t="s">
        <v>369</v>
      </c>
      <c r="D18" s="620"/>
      <c r="E18" s="620"/>
      <c r="F18" s="620"/>
      <c r="G18" s="620"/>
      <c r="H18" s="1"/>
      <c r="I18" s="1"/>
      <c r="J18" s="1"/>
      <c r="K18" s="1"/>
      <c r="L18" s="1"/>
      <c r="M18" s="1"/>
      <c r="N18" s="1"/>
      <c r="O18" s="1"/>
      <c r="P18" s="1"/>
      <c r="Q18" s="1"/>
      <c r="R18" s="1"/>
      <c r="S18" s="1"/>
      <c r="T18" s="1"/>
      <c r="U18" s="1"/>
      <c r="V18" s="1"/>
      <c r="W18" s="1"/>
      <c r="X18" s="1"/>
      <c r="Y18" s="1"/>
      <c r="Z18" s="1"/>
    </row>
    <row r="19" spans="1:26" ht="19.5" customHeight="1" x14ac:dyDescent="0.2">
      <c r="A19" s="1"/>
      <c r="B19" s="146" t="s">
        <v>332</v>
      </c>
      <c r="C19" s="646" t="s">
        <v>450</v>
      </c>
      <c r="D19" s="620"/>
      <c r="E19" s="620"/>
      <c r="F19" s="620"/>
      <c r="G19" s="620"/>
      <c r="H19" s="1"/>
      <c r="I19" s="1"/>
      <c r="J19" s="1"/>
      <c r="K19" s="1"/>
      <c r="L19" s="1"/>
      <c r="M19" s="1"/>
      <c r="N19" s="1"/>
      <c r="O19" s="1"/>
      <c r="P19" s="1"/>
      <c r="Q19" s="1"/>
      <c r="R19" s="1"/>
      <c r="S19" s="1"/>
      <c r="T19" s="1"/>
      <c r="U19" s="1"/>
      <c r="V19" s="1"/>
      <c r="W19" s="1"/>
      <c r="X19" s="1"/>
      <c r="Y19" s="1"/>
      <c r="Z19" s="1"/>
    </row>
    <row r="20" spans="1:26" ht="13.5" customHeight="1" x14ac:dyDescent="0.2">
      <c r="A20" s="1"/>
      <c r="B20" s="147"/>
      <c r="C20" s="147"/>
      <c r="D20" s="147"/>
      <c r="E20" s="147"/>
      <c r="F20" s="147"/>
      <c r="G20" s="147"/>
      <c r="H20" s="1"/>
      <c r="I20" s="1"/>
      <c r="J20" s="1"/>
      <c r="K20" s="1"/>
      <c r="L20" s="1"/>
      <c r="M20" s="1"/>
      <c r="N20" s="1"/>
      <c r="O20" s="1"/>
      <c r="P20" s="1"/>
      <c r="Q20" s="1"/>
      <c r="R20" s="1"/>
      <c r="S20" s="1"/>
      <c r="T20" s="1"/>
      <c r="U20" s="1"/>
      <c r="V20" s="1"/>
      <c r="W20" s="1"/>
      <c r="X20" s="1"/>
      <c r="Y20" s="1"/>
      <c r="Z20" s="1"/>
    </row>
    <row r="21" spans="1:26" ht="6.75" customHeight="1" x14ac:dyDescent="0.2">
      <c r="A21" s="1"/>
      <c r="B21" s="148"/>
      <c r="C21" s="148"/>
      <c r="D21" s="148"/>
      <c r="E21" s="148"/>
      <c r="F21" s="148"/>
      <c r="G21" s="148"/>
      <c r="H21" s="1"/>
      <c r="I21" s="1"/>
      <c r="J21" s="1"/>
      <c r="K21" s="1"/>
      <c r="L21" s="1"/>
      <c r="M21" s="1"/>
      <c r="N21" s="1"/>
      <c r="O21" s="1"/>
      <c r="P21" s="1"/>
      <c r="Q21" s="1"/>
      <c r="R21" s="1"/>
      <c r="S21" s="1"/>
      <c r="T21" s="1"/>
      <c r="U21" s="1"/>
      <c r="V21" s="1"/>
      <c r="W21" s="1"/>
      <c r="X21" s="1"/>
      <c r="Y21" s="1"/>
      <c r="Z21" s="1"/>
    </row>
    <row r="22" spans="1:26" ht="12.75" customHeight="1" x14ac:dyDescent="0.2">
      <c r="A22" s="1"/>
      <c r="B22" s="149"/>
      <c r="C22" s="149"/>
      <c r="D22" s="149"/>
      <c r="E22" s="150"/>
      <c r="F22" s="150"/>
      <c r="G22" s="150"/>
      <c r="H22" s="1"/>
      <c r="I22" s="1"/>
      <c r="J22" s="1"/>
      <c r="K22" s="1"/>
      <c r="L22" s="1"/>
      <c r="M22" s="1"/>
      <c r="N22" s="1"/>
      <c r="O22" s="1"/>
      <c r="P22" s="1"/>
      <c r="Q22" s="1"/>
      <c r="R22" s="1"/>
      <c r="S22" s="1"/>
      <c r="T22" s="1"/>
      <c r="U22" s="1"/>
      <c r="V22" s="1"/>
      <c r="W22" s="1"/>
      <c r="X22" s="1"/>
      <c r="Y22" s="1"/>
      <c r="Z22" s="1"/>
    </row>
    <row r="23" spans="1:26" ht="19.5" customHeight="1" x14ac:dyDescent="0.2">
      <c r="A23" s="1"/>
      <c r="B23" s="143" t="s">
        <v>322</v>
      </c>
      <c r="C23" s="625" t="s">
        <v>141</v>
      </c>
      <c r="D23" s="620"/>
      <c r="E23" s="620"/>
      <c r="F23" s="620"/>
      <c r="G23" s="621"/>
      <c r="H23" s="1"/>
      <c r="I23" s="1"/>
      <c r="J23" s="1"/>
      <c r="K23" s="1"/>
      <c r="L23" s="1"/>
      <c r="M23" s="1"/>
      <c r="N23" s="1"/>
      <c r="O23" s="1"/>
      <c r="P23" s="1"/>
      <c r="Q23" s="1"/>
      <c r="R23" s="1"/>
      <c r="S23" s="1"/>
      <c r="T23" s="1"/>
      <c r="U23" s="1"/>
      <c r="V23" s="1"/>
      <c r="W23" s="1"/>
      <c r="X23" s="1"/>
      <c r="Y23" s="1"/>
      <c r="Z23" s="1"/>
    </row>
    <row r="24" spans="1:26" ht="19.5" customHeight="1" x14ac:dyDescent="0.2">
      <c r="A24" s="1"/>
      <c r="B24" s="144" t="s">
        <v>323</v>
      </c>
      <c r="C24" s="625" t="s">
        <v>142</v>
      </c>
      <c r="D24" s="620"/>
      <c r="E24" s="620"/>
      <c r="F24" s="620"/>
      <c r="G24" s="621"/>
      <c r="H24" s="1"/>
      <c r="I24" s="1"/>
      <c r="J24" s="1"/>
      <c r="K24" s="1"/>
      <c r="L24" s="1"/>
      <c r="M24" s="1"/>
      <c r="N24" s="1"/>
      <c r="O24" s="1"/>
      <c r="P24" s="1"/>
      <c r="Q24" s="1"/>
      <c r="R24" s="1"/>
      <c r="S24" s="1"/>
      <c r="T24" s="1"/>
      <c r="U24" s="1"/>
      <c r="V24" s="1"/>
      <c r="W24" s="1"/>
      <c r="X24" s="1"/>
      <c r="Y24" s="1"/>
      <c r="Z24" s="1"/>
    </row>
    <row r="25" spans="1:26" ht="30.75" customHeight="1" x14ac:dyDescent="0.2">
      <c r="A25" s="1"/>
      <c r="B25" s="144" t="s">
        <v>324</v>
      </c>
      <c r="C25" s="640" t="s">
        <v>451</v>
      </c>
      <c r="D25" s="638"/>
      <c r="E25" s="638"/>
      <c r="F25" s="638"/>
      <c r="G25" s="639"/>
      <c r="H25" s="1"/>
      <c r="I25" s="1"/>
      <c r="J25" s="1"/>
      <c r="K25" s="1"/>
      <c r="L25" s="1"/>
      <c r="M25" s="1"/>
      <c r="N25" s="1"/>
      <c r="O25" s="1"/>
      <c r="P25" s="1"/>
      <c r="Q25" s="1"/>
      <c r="R25" s="1"/>
      <c r="S25" s="1"/>
      <c r="T25" s="1"/>
      <c r="U25" s="1"/>
      <c r="V25" s="1"/>
      <c r="W25" s="1"/>
      <c r="X25" s="1"/>
      <c r="Y25" s="1"/>
      <c r="Z25" s="1"/>
    </row>
    <row r="26" spans="1:26" ht="46.5" customHeight="1" x14ac:dyDescent="0.2">
      <c r="A26" s="1"/>
      <c r="B26" s="145" t="s">
        <v>326</v>
      </c>
      <c r="C26" s="640" t="s">
        <v>340</v>
      </c>
      <c r="D26" s="638"/>
      <c r="E26" s="638"/>
      <c r="F26" s="638"/>
      <c r="G26" s="639"/>
      <c r="H26" s="1"/>
      <c r="I26" s="1"/>
      <c r="J26" s="1"/>
      <c r="K26" s="1"/>
      <c r="L26" s="1"/>
      <c r="M26" s="1"/>
      <c r="N26" s="1"/>
      <c r="O26" s="1"/>
      <c r="P26" s="1"/>
      <c r="Q26" s="1"/>
      <c r="R26" s="1"/>
      <c r="S26" s="1"/>
      <c r="T26" s="1"/>
      <c r="U26" s="1"/>
      <c r="V26" s="1"/>
      <c r="W26" s="1"/>
      <c r="X26" s="1"/>
      <c r="Y26" s="1"/>
      <c r="Z26" s="1"/>
    </row>
    <row r="27" spans="1:26" ht="19.5" customHeight="1" x14ac:dyDescent="0.2">
      <c r="A27" s="1"/>
      <c r="B27" s="146" t="s">
        <v>328</v>
      </c>
      <c r="C27" s="635" t="s">
        <v>446</v>
      </c>
      <c r="D27" s="620"/>
      <c r="E27" s="620"/>
      <c r="F27" s="620"/>
      <c r="G27" s="621"/>
      <c r="H27" s="1"/>
      <c r="I27" s="1"/>
      <c r="J27" s="1"/>
      <c r="K27" s="1"/>
      <c r="L27" s="1"/>
      <c r="M27" s="1"/>
      <c r="N27" s="1"/>
      <c r="O27" s="1"/>
      <c r="P27" s="1"/>
      <c r="Q27" s="1"/>
      <c r="R27" s="1"/>
      <c r="S27" s="1"/>
      <c r="T27" s="1"/>
      <c r="U27" s="1"/>
      <c r="V27" s="1"/>
      <c r="W27" s="1"/>
      <c r="X27" s="1"/>
      <c r="Y27" s="1"/>
      <c r="Z27" s="1"/>
    </row>
    <row r="28" spans="1:26" ht="19.5" customHeight="1" x14ac:dyDescent="0.2">
      <c r="A28" s="1"/>
      <c r="B28" s="146" t="s">
        <v>330</v>
      </c>
      <c r="C28" s="646" t="s">
        <v>369</v>
      </c>
      <c r="D28" s="620"/>
      <c r="E28" s="620"/>
      <c r="F28" s="620"/>
      <c r="G28" s="621"/>
      <c r="H28" s="1"/>
      <c r="I28" s="1"/>
      <c r="J28" s="1"/>
      <c r="K28" s="1"/>
      <c r="L28" s="1"/>
      <c r="M28" s="1"/>
      <c r="N28" s="1"/>
      <c r="O28" s="1"/>
      <c r="P28" s="1"/>
      <c r="Q28" s="1"/>
      <c r="R28" s="1"/>
      <c r="S28" s="1"/>
      <c r="T28" s="1"/>
      <c r="U28" s="1"/>
      <c r="V28" s="1"/>
      <c r="W28" s="1"/>
      <c r="X28" s="1"/>
      <c r="Y28" s="1"/>
      <c r="Z28" s="1"/>
    </row>
    <row r="29" spans="1:26" ht="19.5" customHeight="1" x14ac:dyDescent="0.2">
      <c r="A29" s="1"/>
      <c r="B29" s="146" t="s">
        <v>332</v>
      </c>
      <c r="C29" s="646" t="s">
        <v>452</v>
      </c>
      <c r="D29" s="620"/>
      <c r="E29" s="620"/>
      <c r="F29" s="620"/>
      <c r="G29" s="621"/>
      <c r="H29" s="1"/>
      <c r="I29" s="1"/>
      <c r="J29" s="1"/>
      <c r="K29" s="1"/>
      <c r="L29" s="1"/>
      <c r="M29" s="1"/>
      <c r="N29" s="1"/>
      <c r="O29" s="1"/>
      <c r="P29" s="1"/>
      <c r="Q29" s="1"/>
      <c r="R29" s="1"/>
      <c r="S29" s="1"/>
      <c r="T29" s="1"/>
      <c r="U29" s="1"/>
      <c r="V29" s="1"/>
      <c r="W29" s="1"/>
      <c r="X29" s="1"/>
      <c r="Y29" s="1"/>
      <c r="Z29" s="1"/>
    </row>
    <row r="30" spans="1:26" ht="12.75" customHeight="1" x14ac:dyDescent="0.2">
      <c r="A30" s="1"/>
      <c r="B30" s="147"/>
      <c r="C30" s="147"/>
      <c r="D30" s="147"/>
      <c r="E30" s="147"/>
      <c r="F30" s="147"/>
      <c r="G30" s="147"/>
      <c r="H30" s="1"/>
      <c r="I30" s="1"/>
      <c r="J30" s="1"/>
      <c r="K30" s="1"/>
      <c r="L30" s="1"/>
      <c r="M30" s="1"/>
      <c r="N30" s="1"/>
      <c r="O30" s="1"/>
      <c r="P30" s="1"/>
      <c r="Q30" s="1"/>
      <c r="R30" s="1"/>
      <c r="S30" s="1"/>
      <c r="T30" s="1"/>
      <c r="U30" s="1"/>
      <c r="V30" s="1"/>
      <c r="W30" s="1"/>
      <c r="X30" s="1"/>
      <c r="Y30" s="1"/>
      <c r="Z30" s="1"/>
    </row>
    <row r="31" spans="1:26" ht="7.5" customHeight="1" x14ac:dyDescent="0.2">
      <c r="A31" s="1"/>
      <c r="B31" s="148"/>
      <c r="C31" s="148"/>
      <c r="D31" s="148"/>
      <c r="E31" s="148"/>
      <c r="F31" s="148"/>
      <c r="G31" s="148"/>
      <c r="H31" s="1"/>
      <c r="I31" s="1"/>
      <c r="J31" s="1"/>
      <c r="K31" s="1"/>
      <c r="L31" s="1"/>
      <c r="M31" s="1"/>
      <c r="N31" s="1"/>
      <c r="O31" s="1"/>
      <c r="P31" s="1"/>
      <c r="Q31" s="1"/>
      <c r="R31" s="1"/>
      <c r="S31" s="1"/>
      <c r="T31" s="1"/>
      <c r="U31" s="1"/>
      <c r="V31" s="1"/>
      <c r="W31" s="1"/>
      <c r="X31" s="1"/>
      <c r="Y31" s="1"/>
      <c r="Z31" s="1"/>
    </row>
    <row r="32" spans="1:26" ht="13.5" customHeight="1" x14ac:dyDescent="0.2">
      <c r="A32" s="1"/>
      <c r="B32" s="149"/>
      <c r="C32" s="149"/>
      <c r="D32" s="149"/>
      <c r="E32" s="150"/>
      <c r="F32" s="150"/>
      <c r="G32" s="150"/>
      <c r="H32" s="1"/>
      <c r="I32" s="1"/>
      <c r="J32" s="1"/>
      <c r="K32" s="1"/>
      <c r="L32" s="1"/>
      <c r="M32" s="1"/>
      <c r="N32" s="1"/>
      <c r="O32" s="1"/>
      <c r="P32" s="1"/>
      <c r="Q32" s="1"/>
      <c r="R32" s="1"/>
      <c r="S32" s="1"/>
      <c r="T32" s="1"/>
      <c r="U32" s="1"/>
      <c r="V32" s="1"/>
      <c r="W32" s="1"/>
      <c r="X32" s="1"/>
      <c r="Y32" s="1"/>
      <c r="Z32" s="1"/>
    </row>
    <row r="33" spans="1:26" ht="19.5" customHeight="1" x14ac:dyDescent="0.2">
      <c r="A33" s="1"/>
      <c r="B33" s="143" t="s">
        <v>322</v>
      </c>
      <c r="C33" s="625" t="s">
        <v>453</v>
      </c>
      <c r="D33" s="620"/>
      <c r="E33" s="620"/>
      <c r="F33" s="620"/>
      <c r="G33" s="621"/>
      <c r="H33" s="1"/>
      <c r="I33" s="1"/>
      <c r="J33" s="1"/>
      <c r="K33" s="1"/>
      <c r="L33" s="1"/>
      <c r="M33" s="1"/>
      <c r="N33" s="1"/>
      <c r="O33" s="1"/>
      <c r="P33" s="1"/>
      <c r="Q33" s="1"/>
      <c r="R33" s="1"/>
      <c r="S33" s="1"/>
      <c r="T33" s="1"/>
      <c r="U33" s="1"/>
      <c r="V33" s="1"/>
      <c r="W33" s="1"/>
      <c r="X33" s="1"/>
      <c r="Y33" s="1"/>
      <c r="Z33" s="1"/>
    </row>
    <row r="34" spans="1:26" ht="19.5" customHeight="1" x14ac:dyDescent="0.2">
      <c r="A34" s="1"/>
      <c r="B34" s="144" t="s">
        <v>323</v>
      </c>
      <c r="C34" s="625" t="s">
        <v>146</v>
      </c>
      <c r="D34" s="620"/>
      <c r="E34" s="620"/>
      <c r="F34" s="620"/>
      <c r="G34" s="621"/>
      <c r="H34" s="1"/>
      <c r="I34" s="1"/>
      <c r="J34" s="1"/>
      <c r="K34" s="1"/>
      <c r="L34" s="1"/>
      <c r="M34" s="1"/>
      <c r="N34" s="1"/>
      <c r="O34" s="1"/>
      <c r="P34" s="1"/>
      <c r="Q34" s="1"/>
      <c r="R34" s="1"/>
      <c r="S34" s="1"/>
      <c r="T34" s="1"/>
      <c r="U34" s="1"/>
      <c r="V34" s="1"/>
      <c r="W34" s="1"/>
      <c r="X34" s="1"/>
      <c r="Y34" s="1"/>
      <c r="Z34" s="1"/>
    </row>
    <row r="35" spans="1:26" ht="19.5" customHeight="1" x14ac:dyDescent="0.2">
      <c r="A35" s="1"/>
      <c r="B35" s="144" t="s">
        <v>324</v>
      </c>
      <c r="C35" s="640" t="s">
        <v>454</v>
      </c>
      <c r="D35" s="638"/>
      <c r="E35" s="638"/>
      <c r="F35" s="638"/>
      <c r="G35" s="639"/>
      <c r="H35" s="1"/>
      <c r="I35" s="1"/>
      <c r="J35" s="1"/>
      <c r="K35" s="1"/>
      <c r="L35" s="1"/>
      <c r="M35" s="1"/>
      <c r="N35" s="1"/>
      <c r="O35" s="1"/>
      <c r="P35" s="1"/>
      <c r="Q35" s="1"/>
      <c r="R35" s="1"/>
      <c r="S35" s="1"/>
      <c r="T35" s="1"/>
      <c r="U35" s="1"/>
      <c r="V35" s="1"/>
      <c r="W35" s="1"/>
      <c r="X35" s="1"/>
      <c r="Y35" s="1"/>
      <c r="Z35" s="1"/>
    </row>
    <row r="36" spans="1:26" ht="47.25" customHeight="1" x14ac:dyDescent="0.2">
      <c r="A36" s="1"/>
      <c r="B36" s="145" t="s">
        <v>326</v>
      </c>
      <c r="C36" s="640" t="s">
        <v>340</v>
      </c>
      <c r="D36" s="638"/>
      <c r="E36" s="638"/>
      <c r="F36" s="638"/>
      <c r="G36" s="639"/>
      <c r="H36" s="1"/>
      <c r="I36" s="1"/>
      <c r="J36" s="1"/>
      <c r="K36" s="1"/>
      <c r="L36" s="1"/>
      <c r="M36" s="1"/>
      <c r="N36" s="1"/>
      <c r="O36" s="1"/>
      <c r="P36" s="1"/>
      <c r="Q36" s="1"/>
      <c r="R36" s="1"/>
      <c r="S36" s="1"/>
      <c r="T36" s="1"/>
      <c r="U36" s="1"/>
      <c r="V36" s="1"/>
      <c r="W36" s="1"/>
      <c r="X36" s="1"/>
      <c r="Y36" s="1"/>
      <c r="Z36" s="1"/>
    </row>
    <row r="37" spans="1:26" ht="19.5" customHeight="1" x14ac:dyDescent="0.2">
      <c r="A37" s="1"/>
      <c r="B37" s="146" t="s">
        <v>328</v>
      </c>
      <c r="C37" s="635" t="s">
        <v>446</v>
      </c>
      <c r="D37" s="620"/>
      <c r="E37" s="620"/>
      <c r="F37" s="620"/>
      <c r="G37" s="621"/>
      <c r="H37" s="1"/>
      <c r="I37" s="1"/>
      <c r="J37" s="1"/>
      <c r="K37" s="1"/>
      <c r="L37" s="1"/>
      <c r="M37" s="1"/>
      <c r="N37" s="1"/>
      <c r="O37" s="1"/>
      <c r="P37" s="1"/>
      <c r="Q37" s="1"/>
      <c r="R37" s="1"/>
      <c r="S37" s="1"/>
      <c r="T37" s="1"/>
      <c r="U37" s="1"/>
      <c r="V37" s="1"/>
      <c r="W37" s="1"/>
      <c r="X37" s="1"/>
      <c r="Y37" s="1"/>
      <c r="Z37" s="1"/>
    </row>
    <row r="38" spans="1:26" ht="19.5" customHeight="1" x14ac:dyDescent="0.2">
      <c r="A38" s="1"/>
      <c r="B38" s="151" t="s">
        <v>330</v>
      </c>
      <c r="C38" s="646" t="s">
        <v>369</v>
      </c>
      <c r="D38" s="620"/>
      <c r="E38" s="620"/>
      <c r="F38" s="620"/>
      <c r="G38" s="621"/>
      <c r="H38" s="1"/>
      <c r="I38" s="1"/>
      <c r="J38" s="1"/>
      <c r="K38" s="1"/>
      <c r="L38" s="1"/>
      <c r="M38" s="1"/>
      <c r="N38" s="1"/>
      <c r="O38" s="1"/>
      <c r="P38" s="1"/>
      <c r="Q38" s="1"/>
      <c r="R38" s="1"/>
      <c r="S38" s="1"/>
      <c r="T38" s="1"/>
      <c r="U38" s="1"/>
      <c r="V38" s="1"/>
      <c r="W38" s="1"/>
      <c r="X38" s="1"/>
      <c r="Y38" s="1"/>
      <c r="Z38" s="1"/>
    </row>
    <row r="39" spans="1:26" ht="38.25" customHeight="1" x14ac:dyDescent="0.2">
      <c r="A39" s="1"/>
      <c r="B39" s="151" t="s">
        <v>332</v>
      </c>
      <c r="C39" s="647" t="s">
        <v>455</v>
      </c>
      <c r="D39" s="620"/>
      <c r="E39" s="620"/>
      <c r="F39" s="620"/>
      <c r="G39" s="621"/>
      <c r="H39" s="1"/>
      <c r="I39" s="1"/>
      <c r="J39" s="1"/>
      <c r="K39" s="1"/>
      <c r="L39" s="1"/>
      <c r="M39" s="1"/>
      <c r="N39" s="1"/>
      <c r="O39" s="1"/>
      <c r="P39" s="1"/>
      <c r="Q39" s="1"/>
      <c r="R39" s="1"/>
      <c r="S39" s="1"/>
      <c r="T39" s="1"/>
      <c r="U39" s="1"/>
      <c r="V39" s="1"/>
      <c r="W39" s="1"/>
      <c r="X39" s="1"/>
      <c r="Y39" s="1"/>
      <c r="Z39" s="1"/>
    </row>
    <row r="40" spans="1:26" ht="11.25" customHeight="1" x14ac:dyDescent="0.2">
      <c r="A40" s="1"/>
      <c r="B40" s="147"/>
      <c r="C40" s="147"/>
      <c r="D40" s="147"/>
      <c r="E40" s="147"/>
      <c r="F40" s="147"/>
      <c r="G40" s="147"/>
      <c r="H40" s="1"/>
      <c r="I40" s="1"/>
      <c r="J40" s="1"/>
      <c r="K40" s="1"/>
      <c r="L40" s="1"/>
      <c r="M40" s="1"/>
      <c r="N40" s="1"/>
      <c r="O40" s="1"/>
      <c r="P40" s="1"/>
      <c r="Q40" s="1"/>
      <c r="R40" s="1"/>
      <c r="S40" s="1"/>
      <c r="T40" s="1"/>
      <c r="U40" s="1"/>
      <c r="V40" s="1"/>
      <c r="W40" s="1"/>
      <c r="X40" s="1"/>
      <c r="Y40" s="1"/>
      <c r="Z40" s="1"/>
    </row>
    <row r="41" spans="1:26" ht="7.5" customHeight="1" x14ac:dyDescent="0.2">
      <c r="A41" s="1"/>
      <c r="B41" s="148"/>
      <c r="C41" s="148"/>
      <c r="D41" s="148"/>
      <c r="E41" s="148"/>
      <c r="F41" s="148"/>
      <c r="G41" s="148"/>
      <c r="H41" s="1"/>
      <c r="I41" s="1"/>
      <c r="J41" s="1"/>
      <c r="K41" s="1"/>
      <c r="L41" s="1"/>
      <c r="M41" s="1"/>
      <c r="N41" s="1"/>
      <c r="O41" s="1"/>
      <c r="P41" s="1"/>
      <c r="Q41" s="1"/>
      <c r="R41" s="1"/>
      <c r="S41" s="1"/>
      <c r="T41" s="1"/>
      <c r="U41" s="1"/>
      <c r="V41" s="1"/>
      <c r="W41" s="1"/>
      <c r="X41" s="1"/>
      <c r="Y41" s="1"/>
      <c r="Z41" s="1"/>
    </row>
    <row r="42" spans="1:26" ht="19.5" customHeight="1" x14ac:dyDescent="0.2">
      <c r="A42" s="1"/>
      <c r="B42" s="149"/>
      <c r="C42" s="149"/>
      <c r="D42" s="149"/>
      <c r="E42" s="149"/>
      <c r="F42" s="149"/>
      <c r="G42" s="149"/>
      <c r="H42" s="1"/>
      <c r="I42" s="1"/>
      <c r="J42" s="1"/>
      <c r="K42" s="1"/>
      <c r="L42" s="1"/>
      <c r="M42" s="1"/>
      <c r="N42" s="1"/>
      <c r="O42" s="1"/>
      <c r="P42" s="1"/>
      <c r="Q42" s="1"/>
      <c r="R42" s="1"/>
      <c r="S42" s="1"/>
      <c r="T42" s="1"/>
      <c r="U42" s="1"/>
      <c r="V42" s="1"/>
      <c r="W42" s="1"/>
      <c r="X42" s="1"/>
      <c r="Y42" s="1"/>
      <c r="Z42" s="1"/>
    </row>
    <row r="43" spans="1:26" ht="19.5" customHeight="1" x14ac:dyDescent="0.2">
      <c r="A43" s="1"/>
      <c r="B43" s="149"/>
      <c r="C43" s="149"/>
      <c r="D43" s="149"/>
      <c r="E43" s="149"/>
      <c r="F43" s="149"/>
      <c r="G43" s="149"/>
      <c r="H43" s="1"/>
      <c r="I43" s="1"/>
      <c r="J43" s="1"/>
      <c r="K43" s="1"/>
      <c r="L43" s="1"/>
      <c r="M43" s="1"/>
      <c r="N43" s="1"/>
      <c r="O43" s="1"/>
      <c r="P43" s="1"/>
      <c r="Q43" s="1"/>
      <c r="R43" s="1"/>
      <c r="S43" s="1"/>
      <c r="T43" s="1"/>
      <c r="U43" s="1"/>
      <c r="V43" s="1"/>
      <c r="W43" s="1"/>
      <c r="X43" s="1"/>
      <c r="Y43" s="1"/>
      <c r="Z43" s="1"/>
    </row>
    <row r="44" spans="1:26" ht="19.5" customHeight="1" x14ac:dyDescent="0.2">
      <c r="A44" s="1"/>
      <c r="B44" s="149"/>
      <c r="C44" s="149"/>
      <c r="D44" s="149"/>
      <c r="E44" s="149"/>
      <c r="F44" s="149"/>
      <c r="G44" s="149"/>
      <c r="H44" s="1"/>
      <c r="I44" s="1"/>
      <c r="J44" s="1"/>
      <c r="K44" s="1"/>
      <c r="L44" s="1"/>
      <c r="M44" s="1"/>
      <c r="N44" s="1"/>
      <c r="O44" s="1"/>
      <c r="P44" s="1"/>
      <c r="Q44" s="1"/>
      <c r="R44" s="1"/>
      <c r="S44" s="1"/>
      <c r="T44" s="1"/>
      <c r="U44" s="1"/>
      <c r="V44" s="1"/>
      <c r="W44" s="1"/>
      <c r="X44" s="1"/>
      <c r="Y44" s="1"/>
      <c r="Z44" s="1"/>
    </row>
    <row r="45" spans="1:26" ht="19.5" customHeight="1" x14ac:dyDescent="0.2">
      <c r="A45" s="1"/>
      <c r="B45" s="149"/>
      <c r="C45" s="149"/>
      <c r="D45" s="149"/>
      <c r="E45" s="149"/>
      <c r="F45" s="149"/>
      <c r="G45" s="149"/>
      <c r="H45" s="1"/>
      <c r="I45" s="1"/>
      <c r="J45" s="1"/>
      <c r="K45" s="1"/>
      <c r="L45" s="1"/>
      <c r="M45" s="1"/>
      <c r="N45" s="1"/>
      <c r="O45" s="1"/>
      <c r="P45" s="1"/>
      <c r="Q45" s="1"/>
      <c r="R45" s="1"/>
      <c r="S45" s="1"/>
      <c r="T45" s="1"/>
      <c r="U45" s="1"/>
      <c r="V45" s="1"/>
      <c r="W45" s="1"/>
      <c r="X45" s="1"/>
      <c r="Y45" s="1"/>
      <c r="Z45" s="1"/>
    </row>
    <row r="46" spans="1:26" ht="19.5" customHeight="1" x14ac:dyDescent="0.2">
      <c r="A46" s="1"/>
      <c r="B46" s="149"/>
      <c r="C46" s="149"/>
      <c r="D46" s="149"/>
      <c r="E46" s="149"/>
      <c r="F46" s="149"/>
      <c r="G46" s="149"/>
      <c r="H46" s="1"/>
      <c r="I46" s="1"/>
      <c r="J46" s="1"/>
      <c r="K46" s="1"/>
      <c r="L46" s="1"/>
      <c r="M46" s="1"/>
      <c r="N46" s="1"/>
      <c r="O46" s="1"/>
      <c r="P46" s="1"/>
      <c r="Q46" s="1"/>
      <c r="R46" s="1"/>
      <c r="S46" s="1"/>
      <c r="T46" s="1"/>
      <c r="U46" s="1"/>
      <c r="V46" s="1"/>
      <c r="W46" s="1"/>
      <c r="X46" s="1"/>
      <c r="Y46" s="1"/>
      <c r="Z46" s="1"/>
    </row>
    <row r="47" spans="1:26" ht="19.5" customHeight="1" x14ac:dyDescent="0.2">
      <c r="A47" s="1"/>
      <c r="B47" s="149"/>
      <c r="C47" s="149"/>
      <c r="D47" s="149"/>
      <c r="E47" s="149"/>
      <c r="F47" s="149"/>
      <c r="G47" s="149"/>
      <c r="H47" s="1"/>
      <c r="I47" s="1"/>
      <c r="J47" s="1"/>
      <c r="K47" s="1"/>
      <c r="L47" s="1"/>
      <c r="M47" s="1"/>
      <c r="N47" s="1"/>
      <c r="O47" s="1"/>
      <c r="P47" s="1"/>
      <c r="Q47" s="1"/>
      <c r="R47" s="1"/>
      <c r="S47" s="1"/>
      <c r="T47" s="1"/>
      <c r="U47" s="1"/>
      <c r="V47" s="1"/>
      <c r="W47" s="1"/>
      <c r="X47" s="1"/>
      <c r="Y47" s="1"/>
      <c r="Z47" s="1"/>
    </row>
    <row r="48" spans="1:26" ht="19.5" customHeight="1" x14ac:dyDescent="0.2">
      <c r="A48" s="1"/>
      <c r="B48" s="149"/>
      <c r="C48" s="149"/>
      <c r="D48" s="149"/>
      <c r="E48" s="149"/>
      <c r="F48" s="149"/>
      <c r="G48" s="149"/>
      <c r="H48" s="1"/>
      <c r="I48" s="1"/>
      <c r="J48" s="1"/>
      <c r="K48" s="1"/>
      <c r="L48" s="1"/>
      <c r="M48" s="1"/>
      <c r="N48" s="1"/>
      <c r="O48" s="1"/>
      <c r="P48" s="1"/>
      <c r="Q48" s="1"/>
      <c r="R48" s="1"/>
      <c r="S48" s="1"/>
      <c r="T48" s="1"/>
      <c r="U48" s="1"/>
      <c r="V48" s="1"/>
      <c r="W48" s="1"/>
      <c r="X48" s="1"/>
      <c r="Y48" s="1"/>
      <c r="Z48" s="1"/>
    </row>
    <row r="49" spans="1:26" ht="19.5" customHeight="1" x14ac:dyDescent="0.2">
      <c r="A49" s="1"/>
      <c r="B49" s="149"/>
      <c r="C49" s="149"/>
      <c r="D49" s="149"/>
      <c r="E49" s="149"/>
      <c r="F49" s="149"/>
      <c r="G49" s="149"/>
      <c r="H49" s="1"/>
      <c r="I49" s="1"/>
      <c r="J49" s="1"/>
      <c r="K49" s="1"/>
      <c r="L49" s="1"/>
      <c r="M49" s="1"/>
      <c r="N49" s="1"/>
      <c r="O49" s="1"/>
      <c r="P49" s="1"/>
      <c r="Q49" s="1"/>
      <c r="R49" s="1"/>
      <c r="S49" s="1"/>
      <c r="T49" s="1"/>
      <c r="U49" s="1"/>
      <c r="V49" s="1"/>
      <c r="W49" s="1"/>
      <c r="X49" s="1"/>
      <c r="Y49" s="1"/>
      <c r="Z49" s="1"/>
    </row>
    <row r="50" spans="1:26" ht="19.5" customHeight="1" x14ac:dyDescent="0.2">
      <c r="A50" s="1"/>
      <c r="B50" s="149"/>
      <c r="C50" s="149"/>
      <c r="D50" s="149"/>
      <c r="E50" s="149"/>
      <c r="F50" s="149"/>
      <c r="G50" s="149"/>
      <c r="H50" s="1"/>
      <c r="I50" s="1"/>
      <c r="J50" s="1"/>
      <c r="K50" s="1"/>
      <c r="L50" s="1"/>
      <c r="M50" s="1"/>
      <c r="N50" s="1"/>
      <c r="O50" s="1"/>
      <c r="P50" s="1"/>
      <c r="Q50" s="1"/>
      <c r="R50" s="1"/>
      <c r="S50" s="1"/>
      <c r="T50" s="1"/>
      <c r="U50" s="1"/>
      <c r="V50" s="1"/>
      <c r="W50" s="1"/>
      <c r="X50" s="1"/>
      <c r="Y50" s="1"/>
      <c r="Z50" s="1"/>
    </row>
    <row r="51" spans="1:26" ht="19.5" customHeight="1" x14ac:dyDescent="0.2">
      <c r="A51" s="1"/>
      <c r="B51" s="149"/>
      <c r="C51" s="149"/>
      <c r="D51" s="149"/>
      <c r="E51" s="149"/>
      <c r="F51" s="149"/>
      <c r="G51" s="149"/>
      <c r="H51" s="1"/>
      <c r="I51" s="1"/>
      <c r="J51" s="1"/>
      <c r="K51" s="1"/>
      <c r="L51" s="1"/>
      <c r="M51" s="1"/>
      <c r="N51" s="1"/>
      <c r="O51" s="1"/>
      <c r="P51" s="1"/>
      <c r="Q51" s="1"/>
      <c r="R51" s="1"/>
      <c r="S51" s="1"/>
      <c r="T51" s="1"/>
      <c r="U51" s="1"/>
      <c r="V51" s="1"/>
      <c r="W51" s="1"/>
      <c r="X51" s="1"/>
      <c r="Y51" s="1"/>
      <c r="Z51" s="1"/>
    </row>
    <row r="52" spans="1:26" ht="19.5" customHeight="1" x14ac:dyDescent="0.2">
      <c r="A52" s="1"/>
      <c r="B52" s="149"/>
      <c r="C52" s="149"/>
      <c r="D52" s="149"/>
      <c r="E52" s="149"/>
      <c r="F52" s="149"/>
      <c r="G52" s="149"/>
      <c r="H52" s="1"/>
      <c r="I52" s="1"/>
      <c r="J52" s="1"/>
      <c r="K52" s="1"/>
      <c r="L52" s="1"/>
      <c r="M52" s="1"/>
      <c r="N52" s="1"/>
      <c r="O52" s="1"/>
      <c r="P52" s="1"/>
      <c r="Q52" s="1"/>
      <c r="R52" s="1"/>
      <c r="S52" s="1"/>
      <c r="T52" s="1"/>
      <c r="U52" s="1"/>
      <c r="V52" s="1"/>
      <c r="W52" s="1"/>
      <c r="X52" s="1"/>
      <c r="Y52" s="1"/>
      <c r="Z52" s="1"/>
    </row>
    <row r="53" spans="1:26" ht="19.5" customHeight="1" x14ac:dyDescent="0.2">
      <c r="A53" s="1"/>
      <c r="B53" s="149"/>
      <c r="C53" s="149"/>
      <c r="D53" s="149"/>
      <c r="E53" s="149"/>
      <c r="F53" s="149"/>
      <c r="G53" s="149"/>
      <c r="H53" s="1"/>
      <c r="I53" s="1"/>
      <c r="J53" s="1"/>
      <c r="K53" s="1"/>
      <c r="L53" s="1"/>
      <c r="M53" s="1"/>
      <c r="N53" s="1"/>
      <c r="O53" s="1"/>
      <c r="P53" s="1"/>
      <c r="Q53" s="1"/>
      <c r="R53" s="1"/>
      <c r="S53" s="1"/>
      <c r="T53" s="1"/>
      <c r="U53" s="1"/>
      <c r="V53" s="1"/>
      <c r="W53" s="1"/>
      <c r="X53" s="1"/>
      <c r="Y53" s="1"/>
      <c r="Z53" s="1"/>
    </row>
    <row r="54" spans="1:26" ht="19.5" customHeight="1" x14ac:dyDescent="0.2">
      <c r="A54" s="1"/>
      <c r="B54" s="149"/>
      <c r="C54" s="149"/>
      <c r="D54" s="149"/>
      <c r="E54" s="149"/>
      <c r="F54" s="149"/>
      <c r="G54" s="149"/>
      <c r="H54" s="1"/>
      <c r="I54" s="1"/>
      <c r="J54" s="1"/>
      <c r="K54" s="1"/>
      <c r="L54" s="1"/>
      <c r="M54" s="1"/>
      <c r="N54" s="1"/>
      <c r="O54" s="1"/>
      <c r="P54" s="1"/>
      <c r="Q54" s="1"/>
      <c r="R54" s="1"/>
      <c r="S54" s="1"/>
      <c r="T54" s="1"/>
      <c r="U54" s="1"/>
      <c r="V54" s="1"/>
      <c r="W54" s="1"/>
      <c r="X54" s="1"/>
      <c r="Y54" s="1"/>
      <c r="Z54" s="1"/>
    </row>
    <row r="55" spans="1:26" ht="19.5" customHeight="1" x14ac:dyDescent="0.2">
      <c r="A55" s="1"/>
      <c r="B55" s="149"/>
      <c r="C55" s="149"/>
      <c r="D55" s="149"/>
      <c r="E55" s="149"/>
      <c r="F55" s="149"/>
      <c r="G55" s="149"/>
      <c r="H55" s="1"/>
      <c r="I55" s="1"/>
      <c r="J55" s="1"/>
      <c r="K55" s="1"/>
      <c r="L55" s="1"/>
      <c r="M55" s="1"/>
      <c r="N55" s="1"/>
      <c r="O55" s="1"/>
      <c r="P55" s="1"/>
      <c r="Q55" s="1"/>
      <c r="R55" s="1"/>
      <c r="S55" s="1"/>
      <c r="T55" s="1"/>
      <c r="U55" s="1"/>
      <c r="V55" s="1"/>
      <c r="W55" s="1"/>
      <c r="X55" s="1"/>
      <c r="Y55" s="1"/>
      <c r="Z55" s="1"/>
    </row>
    <row r="56" spans="1:26" ht="19.5" customHeight="1" x14ac:dyDescent="0.2">
      <c r="A56" s="1"/>
      <c r="B56" s="149"/>
      <c r="C56" s="149"/>
      <c r="D56" s="149"/>
      <c r="E56" s="149"/>
      <c r="F56" s="149"/>
      <c r="G56" s="149"/>
      <c r="H56" s="1"/>
      <c r="I56" s="1"/>
      <c r="J56" s="1"/>
      <c r="K56" s="1"/>
      <c r="L56" s="1"/>
      <c r="M56" s="1"/>
      <c r="N56" s="1"/>
      <c r="O56" s="1"/>
      <c r="P56" s="1"/>
      <c r="Q56" s="1"/>
      <c r="R56" s="1"/>
      <c r="S56" s="1"/>
      <c r="T56" s="1"/>
      <c r="U56" s="1"/>
      <c r="V56" s="1"/>
      <c r="W56" s="1"/>
      <c r="X56" s="1"/>
      <c r="Y56" s="1"/>
      <c r="Z56" s="1"/>
    </row>
    <row r="57" spans="1:26" ht="19.5" customHeight="1" x14ac:dyDescent="0.2">
      <c r="A57" s="1"/>
      <c r="B57" s="149"/>
      <c r="C57" s="149"/>
      <c r="D57" s="149"/>
      <c r="E57" s="149"/>
      <c r="F57" s="149"/>
      <c r="G57" s="149"/>
      <c r="H57" s="1"/>
      <c r="I57" s="1"/>
      <c r="J57" s="1"/>
      <c r="K57" s="1"/>
      <c r="L57" s="1"/>
      <c r="M57" s="1"/>
      <c r="N57" s="1"/>
      <c r="O57" s="1"/>
      <c r="P57" s="1"/>
      <c r="Q57" s="1"/>
      <c r="R57" s="1"/>
      <c r="S57" s="1"/>
      <c r="T57" s="1"/>
      <c r="U57" s="1"/>
      <c r="V57" s="1"/>
      <c r="W57" s="1"/>
      <c r="X57" s="1"/>
      <c r="Y57" s="1"/>
      <c r="Z57" s="1"/>
    </row>
    <row r="58" spans="1:26" ht="19.5" customHeight="1" x14ac:dyDescent="0.2">
      <c r="A58" s="1"/>
      <c r="B58" s="149"/>
      <c r="C58" s="149"/>
      <c r="D58" s="149"/>
      <c r="E58" s="149"/>
      <c r="F58" s="149"/>
      <c r="G58" s="149"/>
      <c r="H58" s="1"/>
      <c r="I58" s="1"/>
      <c r="J58" s="1"/>
      <c r="K58" s="1"/>
      <c r="L58" s="1"/>
      <c r="M58" s="1"/>
      <c r="N58" s="1"/>
      <c r="O58" s="1"/>
      <c r="P58" s="1"/>
      <c r="Q58" s="1"/>
      <c r="R58" s="1"/>
      <c r="S58" s="1"/>
      <c r="T58" s="1"/>
      <c r="U58" s="1"/>
      <c r="V58" s="1"/>
      <c r="W58" s="1"/>
      <c r="X58" s="1"/>
      <c r="Y58" s="1"/>
      <c r="Z58" s="1"/>
    </row>
    <row r="59" spans="1:26" ht="19.5" customHeight="1" x14ac:dyDescent="0.2">
      <c r="A59" s="1"/>
      <c r="B59" s="149"/>
      <c r="C59" s="149"/>
      <c r="D59" s="149"/>
      <c r="E59" s="149"/>
      <c r="F59" s="149"/>
      <c r="G59" s="149"/>
      <c r="H59" s="1"/>
      <c r="I59" s="1"/>
      <c r="J59" s="1"/>
      <c r="K59" s="1"/>
      <c r="L59" s="1"/>
      <c r="M59" s="1"/>
      <c r="N59" s="1"/>
      <c r="O59" s="1"/>
      <c r="P59" s="1"/>
      <c r="Q59" s="1"/>
      <c r="R59" s="1"/>
      <c r="S59" s="1"/>
      <c r="T59" s="1"/>
      <c r="U59" s="1"/>
      <c r="V59" s="1"/>
      <c r="W59" s="1"/>
      <c r="X59" s="1"/>
      <c r="Y59" s="1"/>
      <c r="Z59" s="1"/>
    </row>
    <row r="60" spans="1:26" ht="19.5" customHeight="1" x14ac:dyDescent="0.2">
      <c r="A60" s="1"/>
      <c r="B60" s="149"/>
      <c r="C60" s="149"/>
      <c r="D60" s="149"/>
      <c r="E60" s="149"/>
      <c r="F60" s="149"/>
      <c r="G60" s="149"/>
      <c r="H60" s="1"/>
      <c r="I60" s="1"/>
      <c r="J60" s="1"/>
      <c r="K60" s="1"/>
      <c r="L60" s="1"/>
      <c r="M60" s="1"/>
      <c r="N60" s="1"/>
      <c r="O60" s="1"/>
      <c r="P60" s="1"/>
      <c r="Q60" s="1"/>
      <c r="R60" s="1"/>
      <c r="S60" s="1"/>
      <c r="T60" s="1"/>
      <c r="U60" s="1"/>
      <c r="V60" s="1"/>
      <c r="W60" s="1"/>
      <c r="X60" s="1"/>
      <c r="Y60" s="1"/>
      <c r="Z60" s="1"/>
    </row>
    <row r="61" spans="1:26" ht="19.5" customHeight="1" x14ac:dyDescent="0.2">
      <c r="A61" s="1"/>
      <c r="B61" s="149"/>
      <c r="C61" s="149"/>
      <c r="D61" s="149"/>
      <c r="E61" s="149"/>
      <c r="F61" s="149"/>
      <c r="G61" s="149"/>
      <c r="H61" s="1"/>
      <c r="I61" s="1"/>
      <c r="J61" s="1"/>
      <c r="K61" s="1"/>
      <c r="L61" s="1"/>
      <c r="M61" s="1"/>
      <c r="N61" s="1"/>
      <c r="O61" s="1"/>
      <c r="P61" s="1"/>
      <c r="Q61" s="1"/>
      <c r="R61" s="1"/>
      <c r="S61" s="1"/>
      <c r="T61" s="1"/>
      <c r="U61" s="1"/>
      <c r="V61" s="1"/>
      <c r="W61" s="1"/>
      <c r="X61" s="1"/>
      <c r="Y61" s="1"/>
      <c r="Z61" s="1"/>
    </row>
    <row r="62" spans="1:26" ht="19.5" customHeight="1" x14ac:dyDescent="0.2">
      <c r="A62" s="1"/>
      <c r="B62" s="149"/>
      <c r="C62" s="149"/>
      <c r="D62" s="149"/>
      <c r="E62" s="149"/>
      <c r="F62" s="149"/>
      <c r="G62" s="149"/>
      <c r="H62" s="1"/>
      <c r="I62" s="1"/>
      <c r="J62" s="1"/>
      <c r="K62" s="1"/>
      <c r="L62" s="1"/>
      <c r="M62" s="1"/>
      <c r="N62" s="1"/>
      <c r="O62" s="1"/>
      <c r="P62" s="1"/>
      <c r="Q62" s="1"/>
      <c r="R62" s="1"/>
      <c r="S62" s="1"/>
      <c r="T62" s="1"/>
      <c r="U62" s="1"/>
      <c r="V62" s="1"/>
      <c r="W62" s="1"/>
      <c r="X62" s="1"/>
      <c r="Y62" s="1"/>
      <c r="Z62" s="1"/>
    </row>
    <row r="63" spans="1:26" ht="19.5" customHeight="1" x14ac:dyDescent="0.2">
      <c r="A63" s="1"/>
      <c r="B63" s="149"/>
      <c r="C63" s="149"/>
      <c r="D63" s="149"/>
      <c r="E63" s="149"/>
      <c r="F63" s="149"/>
      <c r="G63" s="149"/>
      <c r="H63" s="1"/>
      <c r="I63" s="1"/>
      <c r="J63" s="1"/>
      <c r="K63" s="1"/>
      <c r="L63" s="1"/>
      <c r="M63" s="1"/>
      <c r="N63" s="1"/>
      <c r="O63" s="1"/>
      <c r="P63" s="1"/>
      <c r="Q63" s="1"/>
      <c r="R63" s="1"/>
      <c r="S63" s="1"/>
      <c r="T63" s="1"/>
      <c r="U63" s="1"/>
      <c r="V63" s="1"/>
      <c r="W63" s="1"/>
      <c r="X63" s="1"/>
      <c r="Y63" s="1"/>
      <c r="Z63" s="1"/>
    </row>
    <row r="64" spans="1:26" ht="19.5" customHeight="1" x14ac:dyDescent="0.2">
      <c r="A64" s="1"/>
      <c r="B64" s="149"/>
      <c r="C64" s="149"/>
      <c r="D64" s="149"/>
      <c r="E64" s="149"/>
      <c r="F64" s="149"/>
      <c r="G64" s="149"/>
      <c r="H64" s="1"/>
      <c r="I64" s="1"/>
      <c r="J64" s="1"/>
      <c r="K64" s="1"/>
      <c r="L64" s="1"/>
      <c r="M64" s="1"/>
      <c r="N64" s="1"/>
      <c r="O64" s="1"/>
      <c r="P64" s="1"/>
      <c r="Q64" s="1"/>
      <c r="R64" s="1"/>
      <c r="S64" s="1"/>
      <c r="T64" s="1"/>
      <c r="U64" s="1"/>
      <c r="V64" s="1"/>
      <c r="W64" s="1"/>
      <c r="X64" s="1"/>
      <c r="Y64" s="1"/>
      <c r="Z64" s="1"/>
    </row>
    <row r="65" spans="1:26" ht="19.5" customHeight="1" x14ac:dyDescent="0.2">
      <c r="A65" s="1"/>
      <c r="B65" s="149"/>
      <c r="C65" s="149"/>
      <c r="D65" s="149"/>
      <c r="E65" s="149"/>
      <c r="F65" s="149"/>
      <c r="G65" s="149"/>
      <c r="H65" s="1"/>
      <c r="I65" s="1"/>
      <c r="J65" s="1"/>
      <c r="K65" s="1"/>
      <c r="L65" s="1"/>
      <c r="M65" s="1"/>
      <c r="N65" s="1"/>
      <c r="O65" s="1"/>
      <c r="P65" s="1"/>
      <c r="Q65" s="1"/>
      <c r="R65" s="1"/>
      <c r="S65" s="1"/>
      <c r="T65" s="1"/>
      <c r="U65" s="1"/>
      <c r="V65" s="1"/>
      <c r="W65" s="1"/>
      <c r="X65" s="1"/>
      <c r="Y65" s="1"/>
      <c r="Z65" s="1"/>
    </row>
    <row r="66" spans="1:26" ht="19.5" customHeight="1" x14ac:dyDescent="0.2">
      <c r="A66" s="1"/>
      <c r="B66" s="149"/>
      <c r="C66" s="149"/>
      <c r="D66" s="149"/>
      <c r="E66" s="149"/>
      <c r="F66" s="149"/>
      <c r="G66" s="149"/>
      <c r="H66" s="1"/>
      <c r="I66" s="1"/>
      <c r="J66" s="1"/>
      <c r="K66" s="1"/>
      <c r="L66" s="1"/>
      <c r="M66" s="1"/>
      <c r="N66" s="1"/>
      <c r="O66" s="1"/>
      <c r="P66" s="1"/>
      <c r="Q66" s="1"/>
      <c r="R66" s="1"/>
      <c r="S66" s="1"/>
      <c r="T66" s="1"/>
      <c r="U66" s="1"/>
      <c r="V66" s="1"/>
      <c r="W66" s="1"/>
      <c r="X66" s="1"/>
      <c r="Y66" s="1"/>
      <c r="Z66" s="1"/>
    </row>
    <row r="67" spans="1:26" ht="19.5" customHeight="1" x14ac:dyDescent="0.2">
      <c r="A67" s="1"/>
      <c r="B67" s="149"/>
      <c r="C67" s="149"/>
      <c r="D67" s="149"/>
      <c r="E67" s="149"/>
      <c r="F67" s="149"/>
      <c r="G67" s="149"/>
      <c r="H67" s="1"/>
      <c r="I67" s="1"/>
      <c r="J67" s="1"/>
      <c r="K67" s="1"/>
      <c r="L67" s="1"/>
      <c r="M67" s="1"/>
      <c r="N67" s="1"/>
      <c r="O67" s="1"/>
      <c r="P67" s="1"/>
      <c r="Q67" s="1"/>
      <c r="R67" s="1"/>
      <c r="S67" s="1"/>
      <c r="T67" s="1"/>
      <c r="U67" s="1"/>
      <c r="V67" s="1"/>
      <c r="W67" s="1"/>
      <c r="X67" s="1"/>
      <c r="Y67" s="1"/>
      <c r="Z67" s="1"/>
    </row>
    <row r="68" spans="1:26" ht="19.5" customHeight="1" x14ac:dyDescent="0.2">
      <c r="A68" s="1"/>
      <c r="B68" s="149"/>
      <c r="C68" s="149"/>
      <c r="D68" s="149"/>
      <c r="E68" s="149"/>
      <c r="F68" s="149"/>
      <c r="G68" s="149"/>
      <c r="H68" s="1"/>
      <c r="I68" s="1"/>
      <c r="J68" s="1"/>
      <c r="K68" s="1"/>
      <c r="L68" s="1"/>
      <c r="M68" s="1"/>
      <c r="N68" s="1"/>
      <c r="O68" s="1"/>
      <c r="P68" s="1"/>
      <c r="Q68" s="1"/>
      <c r="R68" s="1"/>
      <c r="S68" s="1"/>
      <c r="T68" s="1"/>
      <c r="U68" s="1"/>
      <c r="V68" s="1"/>
      <c r="W68" s="1"/>
      <c r="X68" s="1"/>
      <c r="Y68" s="1"/>
      <c r="Z68" s="1"/>
    </row>
    <row r="69" spans="1:26" ht="19.5" customHeight="1" x14ac:dyDescent="0.2">
      <c r="A69" s="1"/>
      <c r="B69" s="149"/>
      <c r="C69" s="149"/>
      <c r="D69" s="149"/>
      <c r="E69" s="149"/>
      <c r="F69" s="149"/>
      <c r="G69" s="149"/>
      <c r="H69" s="1"/>
      <c r="I69" s="1"/>
      <c r="J69" s="1"/>
      <c r="K69" s="1"/>
      <c r="L69" s="1"/>
      <c r="M69" s="1"/>
      <c r="N69" s="1"/>
      <c r="O69" s="1"/>
      <c r="P69" s="1"/>
      <c r="Q69" s="1"/>
      <c r="R69" s="1"/>
      <c r="S69" s="1"/>
      <c r="T69" s="1"/>
      <c r="U69" s="1"/>
      <c r="V69" s="1"/>
      <c r="W69" s="1"/>
      <c r="X69" s="1"/>
      <c r="Y69" s="1"/>
      <c r="Z69" s="1"/>
    </row>
    <row r="70" spans="1:26" ht="19.5" customHeight="1" x14ac:dyDescent="0.2">
      <c r="A70" s="1"/>
      <c r="B70" s="149"/>
      <c r="C70" s="149"/>
      <c r="D70" s="149"/>
      <c r="E70" s="149"/>
      <c r="F70" s="149"/>
      <c r="G70" s="149"/>
      <c r="H70" s="1"/>
      <c r="I70" s="1"/>
      <c r="J70" s="1"/>
      <c r="K70" s="1"/>
      <c r="L70" s="1"/>
      <c r="M70" s="1"/>
      <c r="N70" s="1"/>
      <c r="O70" s="1"/>
      <c r="P70" s="1"/>
      <c r="Q70" s="1"/>
      <c r="R70" s="1"/>
      <c r="S70" s="1"/>
      <c r="T70" s="1"/>
      <c r="U70" s="1"/>
      <c r="V70" s="1"/>
      <c r="W70" s="1"/>
      <c r="X70" s="1"/>
      <c r="Y70" s="1"/>
      <c r="Z70" s="1"/>
    </row>
    <row r="71" spans="1:26" ht="19.5" customHeight="1" x14ac:dyDescent="0.2">
      <c r="A71" s="1"/>
      <c r="B71" s="149"/>
      <c r="C71" s="149"/>
      <c r="D71" s="149"/>
      <c r="E71" s="149"/>
      <c r="F71" s="149"/>
      <c r="G71" s="149"/>
      <c r="H71" s="1"/>
      <c r="I71" s="1"/>
      <c r="J71" s="1"/>
      <c r="K71" s="1"/>
      <c r="L71" s="1"/>
      <c r="M71" s="1"/>
      <c r="N71" s="1"/>
      <c r="O71" s="1"/>
      <c r="P71" s="1"/>
      <c r="Q71" s="1"/>
      <c r="R71" s="1"/>
      <c r="S71" s="1"/>
      <c r="T71" s="1"/>
      <c r="U71" s="1"/>
      <c r="V71" s="1"/>
      <c r="W71" s="1"/>
      <c r="X71" s="1"/>
      <c r="Y71" s="1"/>
      <c r="Z71" s="1"/>
    </row>
    <row r="72" spans="1:26" ht="19.5" customHeight="1" x14ac:dyDescent="0.2">
      <c r="A72" s="1"/>
      <c r="B72" s="149"/>
      <c r="C72" s="149"/>
      <c r="D72" s="149"/>
      <c r="E72" s="149"/>
      <c r="F72" s="149"/>
      <c r="G72" s="149"/>
      <c r="H72" s="1"/>
      <c r="I72" s="1"/>
      <c r="J72" s="1"/>
      <c r="K72" s="1"/>
      <c r="L72" s="1"/>
      <c r="M72" s="1"/>
      <c r="N72" s="1"/>
      <c r="O72" s="1"/>
      <c r="P72" s="1"/>
      <c r="Q72" s="1"/>
      <c r="R72" s="1"/>
      <c r="S72" s="1"/>
      <c r="T72" s="1"/>
      <c r="U72" s="1"/>
      <c r="V72" s="1"/>
      <c r="W72" s="1"/>
      <c r="X72" s="1"/>
      <c r="Y72" s="1"/>
      <c r="Z72" s="1"/>
    </row>
    <row r="73" spans="1:26" ht="19.5" customHeight="1" x14ac:dyDescent="0.2">
      <c r="A73" s="1"/>
      <c r="B73" s="149"/>
      <c r="C73" s="149"/>
      <c r="D73" s="149"/>
      <c r="E73" s="149"/>
      <c r="F73" s="149"/>
      <c r="G73" s="149"/>
      <c r="H73" s="1"/>
      <c r="I73" s="1"/>
      <c r="J73" s="1"/>
      <c r="K73" s="1"/>
      <c r="L73" s="1"/>
      <c r="M73" s="1"/>
      <c r="N73" s="1"/>
      <c r="O73" s="1"/>
      <c r="P73" s="1"/>
      <c r="Q73" s="1"/>
      <c r="R73" s="1"/>
      <c r="S73" s="1"/>
      <c r="T73" s="1"/>
      <c r="U73" s="1"/>
      <c r="V73" s="1"/>
      <c r="W73" s="1"/>
      <c r="X73" s="1"/>
      <c r="Y73" s="1"/>
      <c r="Z73" s="1"/>
    </row>
    <row r="74" spans="1:26" ht="19.5" customHeight="1" x14ac:dyDescent="0.2">
      <c r="A74" s="1"/>
      <c r="B74" s="149"/>
      <c r="C74" s="149"/>
      <c r="D74" s="149"/>
      <c r="E74" s="149"/>
      <c r="F74" s="149"/>
      <c r="G74" s="149"/>
      <c r="H74" s="1"/>
      <c r="I74" s="1"/>
      <c r="J74" s="1"/>
      <c r="K74" s="1"/>
      <c r="L74" s="1"/>
      <c r="M74" s="1"/>
      <c r="N74" s="1"/>
      <c r="O74" s="1"/>
      <c r="P74" s="1"/>
      <c r="Q74" s="1"/>
      <c r="R74" s="1"/>
      <c r="S74" s="1"/>
      <c r="T74" s="1"/>
      <c r="U74" s="1"/>
      <c r="V74" s="1"/>
      <c r="W74" s="1"/>
      <c r="X74" s="1"/>
      <c r="Y74" s="1"/>
      <c r="Z74" s="1"/>
    </row>
    <row r="75" spans="1:26" ht="19.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9.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9.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9.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9.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9.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9.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9.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9.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9.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9.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9.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9.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9.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9.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9.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9.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9.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9.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9.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9.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9.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9.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9.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9.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9.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9.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9.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9.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9.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9.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9.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9.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9.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9.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9.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9.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9.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9.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9.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9.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9.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9.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9.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9.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9.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9.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9.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9.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9.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9.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9.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9.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9.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9.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9.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9.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9.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9.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9.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9.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9.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9.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9.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9.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9.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9.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9.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9.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9.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9.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9.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9.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9.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9.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9.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9.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9.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9.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9.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9.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9.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9.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9.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9.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9.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9.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9.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9.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9.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9.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9.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9.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9.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9.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9.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9.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9.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9.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9.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9.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9.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9.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9.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9.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9.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9.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9.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9.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9.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9.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9.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9.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9.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9.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9.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9.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9.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9.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9.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9.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9.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9.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9.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9.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9.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9.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9.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9.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9.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9.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9.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9.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9.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9.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9.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9.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9.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9.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9.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9.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9.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9.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9.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9.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9.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9.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9.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9.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9.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9.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9.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printOptions horizontalCentered="1" gridLines="1"/>
  <pageMargins left="0.25" right="0.25" top="0.75" bottom="0.75" header="0" footer="0"/>
  <pageSetup paperSize="9" fitToHeight="0" pageOrder="overThenDown" orientation="portrait"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5.5703125" customWidth="1"/>
    <col min="3" max="3" width="83.7109375" customWidth="1"/>
    <col min="4" max="4" width="3.42578125" customWidth="1"/>
    <col min="5" max="5" width="14.140625" customWidth="1"/>
    <col min="6" max="7" width="9" customWidth="1"/>
  </cols>
  <sheetData>
    <row r="1" spans="1:26" ht="22.5" customHeight="1" x14ac:dyDescent="0.25">
      <c r="A1" s="1"/>
      <c r="B1" s="626" t="s">
        <v>456</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29" t="s">
        <v>322</v>
      </c>
      <c r="C3" s="625" t="s">
        <v>147</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148</v>
      </c>
      <c r="D4" s="620"/>
      <c r="E4" s="620"/>
      <c r="F4" s="620"/>
      <c r="G4" s="621"/>
      <c r="H4" s="1"/>
      <c r="I4" s="1"/>
      <c r="J4" s="1"/>
      <c r="K4" s="1"/>
      <c r="L4" s="1"/>
      <c r="M4" s="1"/>
      <c r="N4" s="1"/>
      <c r="O4" s="1"/>
      <c r="P4" s="1"/>
      <c r="Q4" s="1"/>
      <c r="R4" s="1"/>
      <c r="S4" s="1"/>
      <c r="T4" s="1"/>
      <c r="U4" s="1"/>
      <c r="V4" s="1"/>
      <c r="W4" s="1"/>
      <c r="X4" s="1"/>
      <c r="Y4" s="1"/>
      <c r="Z4" s="1"/>
    </row>
    <row r="5" spans="1:26" ht="45" customHeight="1" x14ac:dyDescent="0.2">
      <c r="A5" s="1"/>
      <c r="B5" s="130" t="s">
        <v>324</v>
      </c>
      <c r="C5" s="625" t="s">
        <v>457</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326</v>
      </c>
      <c r="C6" s="637" t="s">
        <v>340</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35" t="s">
        <v>345</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32" t="s">
        <v>330</v>
      </c>
      <c r="C8" s="629" t="s">
        <v>458</v>
      </c>
      <c r="D8" s="620"/>
      <c r="E8" s="620"/>
      <c r="F8" s="620"/>
      <c r="G8" s="621"/>
      <c r="H8" s="1"/>
      <c r="I8" s="1"/>
      <c r="J8" s="1"/>
      <c r="K8" s="1"/>
      <c r="L8" s="1"/>
      <c r="M8" s="1"/>
      <c r="N8" s="1"/>
      <c r="O8" s="1"/>
      <c r="P8" s="1"/>
      <c r="Q8" s="1"/>
      <c r="R8" s="1"/>
      <c r="S8" s="1"/>
      <c r="T8" s="1"/>
      <c r="U8" s="1"/>
      <c r="V8" s="1"/>
      <c r="W8" s="1"/>
      <c r="X8" s="1"/>
      <c r="Y8" s="1"/>
      <c r="Z8" s="1"/>
    </row>
    <row r="9" spans="1:26" ht="22.5" customHeight="1" x14ac:dyDescent="0.2">
      <c r="A9" s="1"/>
      <c r="B9" s="132" t="s">
        <v>332</v>
      </c>
      <c r="C9" s="634" t="s">
        <v>459</v>
      </c>
      <c r="D9" s="620"/>
      <c r="E9" s="620"/>
      <c r="F9" s="620"/>
      <c r="G9" s="621"/>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19.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1"/>
      <c r="B13" s="129" t="s">
        <v>322</v>
      </c>
      <c r="C13" s="625" t="s">
        <v>150</v>
      </c>
      <c r="D13" s="620"/>
      <c r="E13" s="620"/>
      <c r="F13" s="620"/>
      <c r="G13" s="621"/>
      <c r="H13" s="1"/>
      <c r="I13" s="1"/>
      <c r="J13" s="1"/>
      <c r="K13" s="1"/>
      <c r="L13" s="1"/>
      <c r="M13" s="1"/>
      <c r="N13" s="1"/>
      <c r="O13" s="1"/>
      <c r="P13" s="1"/>
      <c r="Q13" s="1"/>
      <c r="R13" s="1"/>
      <c r="S13" s="1"/>
      <c r="T13" s="1"/>
      <c r="U13" s="1"/>
      <c r="V13" s="1"/>
      <c r="W13" s="1"/>
      <c r="X13" s="1"/>
      <c r="Y13" s="1"/>
      <c r="Z13" s="1"/>
    </row>
    <row r="14" spans="1:26" ht="22.5" customHeight="1" x14ac:dyDescent="0.2">
      <c r="A14" s="1"/>
      <c r="B14" s="130" t="s">
        <v>323</v>
      </c>
      <c r="C14" s="625" t="s">
        <v>151</v>
      </c>
      <c r="D14" s="620"/>
      <c r="E14" s="620"/>
      <c r="F14" s="620"/>
      <c r="G14" s="621"/>
      <c r="H14" s="1"/>
      <c r="I14" s="1"/>
      <c r="J14" s="1"/>
      <c r="K14" s="1"/>
      <c r="L14" s="1"/>
      <c r="M14" s="1"/>
      <c r="N14" s="1"/>
      <c r="O14" s="1"/>
      <c r="P14" s="1"/>
      <c r="Q14" s="1"/>
      <c r="R14" s="1"/>
      <c r="S14" s="1"/>
      <c r="T14" s="1"/>
      <c r="U14" s="1"/>
      <c r="V14" s="1"/>
      <c r="W14" s="1"/>
      <c r="X14" s="1"/>
      <c r="Y14" s="1"/>
      <c r="Z14" s="1"/>
    </row>
    <row r="15" spans="1:26" ht="36" customHeight="1" x14ac:dyDescent="0.2">
      <c r="A15" s="1"/>
      <c r="B15" s="130" t="s">
        <v>324</v>
      </c>
      <c r="C15" s="624" t="s">
        <v>460</v>
      </c>
      <c r="D15" s="620"/>
      <c r="E15" s="620"/>
      <c r="F15" s="620"/>
      <c r="G15" s="621"/>
      <c r="H15" s="1"/>
      <c r="I15" s="1"/>
      <c r="J15" s="1"/>
      <c r="K15" s="1"/>
      <c r="L15" s="1"/>
      <c r="M15" s="1"/>
      <c r="N15" s="1"/>
      <c r="O15" s="1"/>
      <c r="P15" s="1"/>
      <c r="Q15" s="1"/>
      <c r="R15" s="1"/>
      <c r="S15" s="1"/>
      <c r="T15" s="1"/>
      <c r="U15" s="1"/>
      <c r="V15" s="1"/>
      <c r="W15" s="1"/>
      <c r="X15" s="1"/>
      <c r="Y15" s="1"/>
      <c r="Z15" s="1"/>
    </row>
    <row r="16" spans="1:26" ht="34.5" customHeight="1" x14ac:dyDescent="0.2">
      <c r="A16" s="1"/>
      <c r="B16" s="131" t="s">
        <v>326</v>
      </c>
      <c r="C16" s="637" t="s">
        <v>340</v>
      </c>
      <c r="D16" s="638"/>
      <c r="E16" s="638"/>
      <c r="F16" s="638"/>
      <c r="G16" s="639"/>
      <c r="H16" s="1"/>
      <c r="I16" s="1"/>
      <c r="J16" s="1"/>
      <c r="K16" s="1"/>
      <c r="L16" s="1"/>
      <c r="M16" s="1"/>
      <c r="N16" s="1"/>
      <c r="O16" s="1"/>
      <c r="P16" s="1"/>
      <c r="Q16" s="1"/>
      <c r="R16" s="1"/>
      <c r="S16" s="1"/>
      <c r="T16" s="1"/>
      <c r="U16" s="1"/>
      <c r="V16" s="1"/>
      <c r="W16" s="1"/>
      <c r="X16" s="1"/>
      <c r="Y16" s="1"/>
      <c r="Z16" s="1"/>
    </row>
    <row r="17" spans="1:26" ht="27" customHeight="1" x14ac:dyDescent="0.2">
      <c r="A17" s="1"/>
      <c r="B17" s="132" t="s">
        <v>328</v>
      </c>
      <c r="C17" s="634" t="s">
        <v>392</v>
      </c>
      <c r="D17" s="620"/>
      <c r="E17" s="620"/>
      <c r="F17" s="620"/>
      <c r="G17" s="621"/>
      <c r="H17" s="1"/>
      <c r="I17" s="1"/>
      <c r="J17" s="1"/>
      <c r="K17" s="1"/>
      <c r="L17" s="1"/>
      <c r="M17" s="1"/>
      <c r="N17" s="1"/>
      <c r="O17" s="1"/>
      <c r="P17" s="1"/>
      <c r="Q17" s="1"/>
      <c r="R17" s="1"/>
      <c r="S17" s="1"/>
      <c r="T17" s="1"/>
      <c r="U17" s="1"/>
      <c r="V17" s="1"/>
      <c r="W17" s="1"/>
      <c r="X17" s="1"/>
      <c r="Y17" s="1"/>
      <c r="Z17" s="1"/>
    </row>
    <row r="18" spans="1:26" ht="24" customHeight="1" x14ac:dyDescent="0.2">
      <c r="A18" s="1"/>
      <c r="B18" s="132" t="s">
        <v>330</v>
      </c>
      <c r="C18" s="632" t="s">
        <v>393</v>
      </c>
      <c r="D18" s="620"/>
      <c r="E18" s="620"/>
      <c r="F18" s="620"/>
      <c r="G18" s="621"/>
      <c r="H18" s="1"/>
      <c r="I18" s="1"/>
      <c r="J18" s="1"/>
      <c r="K18" s="1"/>
      <c r="L18" s="1"/>
      <c r="M18" s="1"/>
      <c r="N18" s="1"/>
      <c r="O18" s="1"/>
      <c r="P18" s="1"/>
      <c r="Q18" s="1"/>
      <c r="R18" s="1"/>
      <c r="S18" s="1"/>
      <c r="T18" s="1"/>
      <c r="U18" s="1"/>
      <c r="V18" s="1"/>
      <c r="W18" s="1"/>
      <c r="X18" s="1"/>
      <c r="Y18" s="1"/>
      <c r="Z18" s="1"/>
    </row>
    <row r="19" spans="1:26" ht="22.5" customHeight="1" x14ac:dyDescent="0.2">
      <c r="A19" s="1"/>
      <c r="B19" s="132" t="s">
        <v>332</v>
      </c>
      <c r="C19" s="634" t="s">
        <v>461</v>
      </c>
      <c r="D19" s="620"/>
      <c r="E19" s="620"/>
      <c r="F19" s="620"/>
      <c r="G19" s="621"/>
      <c r="H19" s="1"/>
      <c r="I19" s="1"/>
      <c r="J19" s="1"/>
      <c r="K19" s="1"/>
      <c r="L19" s="1"/>
      <c r="M19" s="1"/>
      <c r="N19" s="1"/>
      <c r="O19" s="1"/>
      <c r="P19" s="1"/>
      <c r="Q19" s="1"/>
      <c r="R19" s="1"/>
      <c r="S19" s="1"/>
      <c r="T19" s="1"/>
      <c r="U19" s="1"/>
      <c r="V19" s="1"/>
      <c r="W19" s="1"/>
      <c r="X19" s="1"/>
      <c r="Y19" s="1"/>
      <c r="Z19" s="1"/>
    </row>
    <row r="20" spans="1:26" ht="9.7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8.2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9.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22.5" customHeight="1" x14ac:dyDescent="0.2">
      <c r="A23" s="1"/>
      <c r="B23" s="129" t="s">
        <v>322</v>
      </c>
      <c r="C23" s="625" t="s">
        <v>153</v>
      </c>
      <c r="D23" s="620"/>
      <c r="E23" s="620"/>
      <c r="F23" s="620"/>
      <c r="G23" s="621"/>
      <c r="H23" s="1"/>
      <c r="I23" s="1"/>
      <c r="J23" s="1"/>
      <c r="K23" s="1"/>
      <c r="L23" s="1"/>
      <c r="M23" s="1"/>
      <c r="N23" s="1"/>
      <c r="O23" s="1"/>
      <c r="P23" s="1"/>
      <c r="Q23" s="1"/>
      <c r="R23" s="1"/>
      <c r="S23" s="1"/>
      <c r="T23" s="1"/>
      <c r="U23" s="1"/>
      <c r="V23" s="1"/>
      <c r="W23" s="1"/>
      <c r="X23" s="1"/>
      <c r="Y23" s="1"/>
      <c r="Z23" s="1"/>
    </row>
    <row r="24" spans="1:26" ht="22.5" customHeight="1" x14ac:dyDescent="0.2">
      <c r="A24" s="1"/>
      <c r="B24" s="130" t="s">
        <v>323</v>
      </c>
      <c r="C24" s="625" t="s">
        <v>154</v>
      </c>
      <c r="D24" s="620"/>
      <c r="E24" s="620"/>
      <c r="F24" s="620"/>
      <c r="G24" s="621"/>
      <c r="H24" s="1"/>
      <c r="I24" s="1"/>
      <c r="J24" s="1"/>
      <c r="K24" s="1"/>
      <c r="L24" s="1"/>
      <c r="M24" s="1"/>
      <c r="N24" s="1"/>
      <c r="O24" s="1"/>
      <c r="P24" s="1"/>
      <c r="Q24" s="1"/>
      <c r="R24" s="1"/>
      <c r="S24" s="1"/>
      <c r="T24" s="1"/>
      <c r="U24" s="1"/>
      <c r="V24" s="1"/>
      <c r="W24" s="1"/>
      <c r="X24" s="1"/>
      <c r="Y24" s="1"/>
      <c r="Z24" s="1"/>
    </row>
    <row r="25" spans="1:26" ht="28.5" customHeight="1" x14ac:dyDescent="0.2">
      <c r="A25" s="1"/>
      <c r="B25" s="130" t="s">
        <v>324</v>
      </c>
      <c r="C25" s="624" t="s">
        <v>462</v>
      </c>
      <c r="D25" s="620"/>
      <c r="E25" s="620"/>
      <c r="F25" s="620"/>
      <c r="G25" s="621"/>
      <c r="H25" s="1"/>
      <c r="I25" s="1"/>
      <c r="J25" s="1"/>
      <c r="K25" s="1"/>
      <c r="L25" s="1"/>
      <c r="M25" s="1"/>
      <c r="N25" s="1"/>
      <c r="O25" s="1"/>
      <c r="P25" s="1"/>
      <c r="Q25" s="1"/>
      <c r="R25" s="1"/>
      <c r="S25" s="1"/>
      <c r="T25" s="1"/>
      <c r="U25" s="1"/>
      <c r="V25" s="1"/>
      <c r="W25" s="1"/>
      <c r="X25" s="1"/>
      <c r="Y25" s="1"/>
      <c r="Z25" s="1"/>
    </row>
    <row r="26" spans="1:26" ht="34.5" customHeight="1" x14ac:dyDescent="0.2">
      <c r="A26" s="1"/>
      <c r="B26" s="131" t="s">
        <v>339</v>
      </c>
      <c r="C26" s="637" t="s">
        <v>340</v>
      </c>
      <c r="D26" s="638"/>
      <c r="E26" s="638"/>
      <c r="F26" s="638"/>
      <c r="G26" s="639"/>
      <c r="H26" s="1"/>
      <c r="I26" s="1"/>
      <c r="J26" s="1"/>
      <c r="K26" s="1"/>
      <c r="L26" s="1"/>
      <c r="M26" s="1"/>
      <c r="N26" s="1"/>
      <c r="O26" s="1"/>
      <c r="P26" s="1"/>
      <c r="Q26" s="1"/>
      <c r="R26" s="1"/>
      <c r="S26" s="1"/>
      <c r="T26" s="1"/>
      <c r="U26" s="1"/>
      <c r="V26" s="1"/>
      <c r="W26" s="1"/>
      <c r="X26" s="1"/>
      <c r="Y26" s="1"/>
      <c r="Z26" s="1"/>
    </row>
    <row r="27" spans="1:26" ht="27" customHeight="1" x14ac:dyDescent="0.2">
      <c r="A27" s="1"/>
      <c r="B27" s="132" t="s">
        <v>328</v>
      </c>
      <c r="C27" s="634" t="s">
        <v>392</v>
      </c>
      <c r="D27" s="620"/>
      <c r="E27" s="620"/>
      <c r="F27" s="620"/>
      <c r="G27" s="621"/>
      <c r="H27" s="1"/>
      <c r="I27" s="1"/>
      <c r="J27" s="1"/>
      <c r="K27" s="1"/>
      <c r="L27" s="1"/>
      <c r="M27" s="1"/>
      <c r="N27" s="1"/>
      <c r="O27" s="1"/>
      <c r="P27" s="1"/>
      <c r="Q27" s="1"/>
      <c r="R27" s="1"/>
      <c r="S27" s="1"/>
      <c r="T27" s="1"/>
      <c r="U27" s="1"/>
      <c r="V27" s="1"/>
      <c r="W27" s="1"/>
      <c r="X27" s="1"/>
      <c r="Y27" s="1"/>
      <c r="Z27" s="1"/>
    </row>
    <row r="28" spans="1:26" ht="24" customHeight="1" x14ac:dyDescent="0.2">
      <c r="A28" s="1"/>
      <c r="B28" s="132" t="s">
        <v>330</v>
      </c>
      <c r="C28" s="632" t="s">
        <v>393</v>
      </c>
      <c r="D28" s="620"/>
      <c r="E28" s="620"/>
      <c r="F28" s="620"/>
      <c r="G28" s="621"/>
      <c r="H28" s="1"/>
      <c r="I28" s="1"/>
      <c r="J28" s="1"/>
      <c r="K28" s="1"/>
      <c r="L28" s="1"/>
      <c r="M28" s="1"/>
      <c r="N28" s="1"/>
      <c r="O28" s="1"/>
      <c r="P28" s="1"/>
      <c r="Q28" s="1"/>
      <c r="R28" s="1"/>
      <c r="S28" s="1"/>
      <c r="T28" s="1"/>
      <c r="U28" s="1"/>
      <c r="V28" s="1"/>
      <c r="W28" s="1"/>
      <c r="X28" s="1"/>
      <c r="Y28" s="1"/>
      <c r="Z28" s="1"/>
    </row>
    <row r="29" spans="1:26" ht="22.5" customHeight="1" x14ac:dyDescent="0.2">
      <c r="A29" s="1"/>
      <c r="B29" s="132" t="s">
        <v>332</v>
      </c>
      <c r="C29" s="634" t="s">
        <v>463</v>
      </c>
      <c r="D29" s="620"/>
      <c r="E29" s="620"/>
      <c r="F29" s="620"/>
      <c r="G29" s="621"/>
      <c r="H29" s="1"/>
      <c r="I29" s="1"/>
      <c r="J29" s="1"/>
      <c r="K29" s="1"/>
      <c r="L29" s="1"/>
      <c r="M29" s="1"/>
      <c r="N29" s="1"/>
      <c r="O29" s="1"/>
      <c r="P29" s="1"/>
      <c r="Q29" s="1"/>
      <c r="R29" s="1"/>
      <c r="S29" s="1"/>
      <c r="T29" s="1"/>
      <c r="U29" s="1"/>
      <c r="V29" s="1"/>
      <c r="W29" s="1"/>
      <c r="X29" s="1"/>
      <c r="Y29" s="1"/>
      <c r="Z29" s="1"/>
    </row>
    <row r="30" spans="1:26" ht="9.75" customHeight="1" x14ac:dyDescent="0.2">
      <c r="A30" s="1"/>
      <c r="B30" s="134"/>
      <c r="C30" s="134"/>
      <c r="D30" s="134"/>
      <c r="E30" s="134"/>
      <c r="F30" s="134"/>
      <c r="G30" s="134"/>
      <c r="H30" s="1"/>
      <c r="I30" s="1"/>
      <c r="J30" s="1"/>
      <c r="K30" s="1"/>
      <c r="L30" s="1"/>
      <c r="M30" s="1"/>
      <c r="N30" s="1"/>
      <c r="O30" s="1"/>
      <c r="P30" s="1"/>
      <c r="Q30" s="1"/>
      <c r="R30" s="1"/>
      <c r="S30" s="1"/>
      <c r="T30" s="1"/>
      <c r="U30" s="1"/>
      <c r="V30" s="1"/>
      <c r="W30" s="1"/>
      <c r="X30" s="1"/>
      <c r="Y30" s="1"/>
      <c r="Z30" s="1"/>
    </row>
    <row r="31" spans="1:26" ht="8.25" customHeight="1" x14ac:dyDescent="0.2">
      <c r="A31" s="1"/>
      <c r="B31" s="133"/>
      <c r="C31" s="133"/>
      <c r="D31" s="133"/>
      <c r="E31" s="133"/>
      <c r="F31" s="133"/>
      <c r="G31" s="133"/>
      <c r="H31" s="1"/>
      <c r="I31" s="1"/>
      <c r="J31" s="1"/>
      <c r="K31" s="1"/>
      <c r="L31" s="1"/>
      <c r="M31" s="1"/>
      <c r="N31" s="1"/>
      <c r="O31" s="1"/>
      <c r="P31" s="1"/>
      <c r="Q31" s="1"/>
      <c r="R31" s="1"/>
      <c r="S31" s="1"/>
      <c r="T31" s="1"/>
      <c r="U31" s="1"/>
      <c r="V31" s="1"/>
      <c r="W31" s="1"/>
      <c r="X31" s="1"/>
      <c r="Y31" s="1"/>
      <c r="Z31" s="1"/>
    </row>
    <row r="32" spans="1:26" ht="19.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22.5" customHeight="1" x14ac:dyDescent="0.2">
      <c r="A33" s="1"/>
      <c r="B33" s="129" t="s">
        <v>322</v>
      </c>
      <c r="C33" s="625" t="s">
        <v>155</v>
      </c>
      <c r="D33" s="620"/>
      <c r="E33" s="620"/>
      <c r="F33" s="620"/>
      <c r="G33" s="621"/>
      <c r="H33" s="1"/>
      <c r="I33" s="1"/>
      <c r="J33" s="1"/>
      <c r="K33" s="1"/>
      <c r="L33" s="1"/>
      <c r="M33" s="1"/>
      <c r="N33" s="1"/>
      <c r="O33" s="1"/>
      <c r="P33" s="1"/>
      <c r="Q33" s="1"/>
      <c r="R33" s="1"/>
      <c r="S33" s="1"/>
      <c r="T33" s="1"/>
      <c r="U33" s="1"/>
      <c r="V33" s="1"/>
      <c r="W33" s="1"/>
      <c r="X33" s="1"/>
      <c r="Y33" s="1"/>
      <c r="Z33" s="1"/>
    </row>
    <row r="34" spans="1:26" ht="22.5" customHeight="1" x14ac:dyDescent="0.2">
      <c r="A34" s="1"/>
      <c r="B34" s="130" t="s">
        <v>323</v>
      </c>
      <c r="C34" s="625" t="s">
        <v>464</v>
      </c>
      <c r="D34" s="620"/>
      <c r="E34" s="620"/>
      <c r="F34" s="620"/>
      <c r="G34" s="621"/>
      <c r="H34" s="1"/>
      <c r="I34" s="1"/>
      <c r="J34" s="1"/>
      <c r="K34" s="1"/>
      <c r="L34" s="1"/>
      <c r="M34" s="1"/>
      <c r="N34" s="1"/>
      <c r="O34" s="1"/>
      <c r="P34" s="1"/>
      <c r="Q34" s="1"/>
      <c r="R34" s="1"/>
      <c r="S34" s="1"/>
      <c r="T34" s="1"/>
      <c r="U34" s="1"/>
      <c r="V34" s="1"/>
      <c r="W34" s="1"/>
      <c r="X34" s="1"/>
      <c r="Y34" s="1"/>
      <c r="Z34" s="1"/>
    </row>
    <row r="35" spans="1:26" ht="22.5" customHeight="1" x14ac:dyDescent="0.2">
      <c r="A35" s="1"/>
      <c r="B35" s="130" t="s">
        <v>324</v>
      </c>
      <c r="C35" s="624" t="s">
        <v>465</v>
      </c>
      <c r="D35" s="620"/>
      <c r="E35" s="620"/>
      <c r="F35" s="620"/>
      <c r="G35" s="621"/>
      <c r="H35" s="1"/>
      <c r="I35" s="1"/>
      <c r="J35" s="1"/>
      <c r="K35" s="1"/>
      <c r="L35" s="1"/>
      <c r="M35" s="1"/>
      <c r="N35" s="1"/>
      <c r="O35" s="1"/>
      <c r="P35" s="1"/>
      <c r="Q35" s="1"/>
      <c r="R35" s="1"/>
      <c r="S35" s="1"/>
      <c r="T35" s="1"/>
      <c r="U35" s="1"/>
      <c r="V35" s="1"/>
      <c r="W35" s="1"/>
      <c r="X35" s="1"/>
      <c r="Y35" s="1"/>
      <c r="Z35" s="1"/>
    </row>
    <row r="36" spans="1:26" ht="34.5" customHeight="1" x14ac:dyDescent="0.2">
      <c r="A36" s="1"/>
      <c r="B36" s="131" t="s">
        <v>339</v>
      </c>
      <c r="C36" s="637" t="s">
        <v>340</v>
      </c>
      <c r="D36" s="638"/>
      <c r="E36" s="638"/>
      <c r="F36" s="638"/>
      <c r="G36" s="639"/>
      <c r="H36" s="1"/>
      <c r="I36" s="1"/>
      <c r="J36" s="1"/>
      <c r="K36" s="1"/>
      <c r="L36" s="1"/>
      <c r="M36" s="1"/>
      <c r="N36" s="1"/>
      <c r="O36" s="1"/>
      <c r="P36" s="1"/>
      <c r="Q36" s="1"/>
      <c r="R36" s="1"/>
      <c r="S36" s="1"/>
      <c r="T36" s="1"/>
      <c r="U36" s="1"/>
      <c r="V36" s="1"/>
      <c r="W36" s="1"/>
      <c r="X36" s="1"/>
      <c r="Y36" s="1"/>
      <c r="Z36" s="1"/>
    </row>
    <row r="37" spans="1:26" ht="27" customHeight="1" x14ac:dyDescent="0.2">
      <c r="A37" s="1"/>
      <c r="B37" s="132" t="s">
        <v>328</v>
      </c>
      <c r="C37" s="634" t="s">
        <v>392</v>
      </c>
      <c r="D37" s="620"/>
      <c r="E37" s="620"/>
      <c r="F37" s="620"/>
      <c r="G37" s="621"/>
      <c r="H37" s="1"/>
      <c r="I37" s="1"/>
      <c r="J37" s="1"/>
      <c r="K37" s="1"/>
      <c r="L37" s="1"/>
      <c r="M37" s="1"/>
      <c r="N37" s="1"/>
      <c r="O37" s="1"/>
      <c r="P37" s="1"/>
      <c r="Q37" s="1"/>
      <c r="R37" s="1"/>
      <c r="S37" s="1"/>
      <c r="T37" s="1"/>
      <c r="U37" s="1"/>
      <c r="V37" s="1"/>
      <c r="W37" s="1"/>
      <c r="X37" s="1"/>
      <c r="Y37" s="1"/>
      <c r="Z37" s="1"/>
    </row>
    <row r="38" spans="1:26" ht="24" customHeight="1" x14ac:dyDescent="0.2">
      <c r="A38" s="1"/>
      <c r="B38" s="132" t="s">
        <v>330</v>
      </c>
      <c r="C38" s="632" t="s">
        <v>393</v>
      </c>
      <c r="D38" s="620"/>
      <c r="E38" s="620"/>
      <c r="F38" s="620"/>
      <c r="G38" s="621"/>
      <c r="H38" s="1"/>
      <c r="I38" s="1"/>
      <c r="J38" s="1"/>
      <c r="K38" s="1"/>
      <c r="L38" s="1"/>
      <c r="M38" s="1"/>
      <c r="N38" s="1"/>
      <c r="O38" s="1"/>
      <c r="P38" s="1"/>
      <c r="Q38" s="1"/>
      <c r="R38" s="1"/>
      <c r="S38" s="1"/>
      <c r="T38" s="1"/>
      <c r="U38" s="1"/>
      <c r="V38" s="1"/>
      <c r="W38" s="1"/>
      <c r="X38" s="1"/>
      <c r="Y38" s="1"/>
      <c r="Z38" s="1"/>
    </row>
    <row r="39" spans="1:26" ht="22.5" customHeight="1" x14ac:dyDescent="0.2">
      <c r="A39" s="1"/>
      <c r="B39" s="132" t="s">
        <v>332</v>
      </c>
      <c r="C39" s="634" t="s">
        <v>466</v>
      </c>
      <c r="D39" s="620"/>
      <c r="E39" s="620"/>
      <c r="F39" s="620"/>
      <c r="G39" s="621"/>
      <c r="H39" s="1"/>
      <c r="I39" s="1"/>
      <c r="J39" s="1"/>
      <c r="K39" s="1"/>
      <c r="L39" s="1"/>
      <c r="M39" s="1"/>
      <c r="N39" s="1"/>
      <c r="O39" s="1"/>
      <c r="P39" s="1"/>
      <c r="Q39" s="1"/>
      <c r="R39" s="1"/>
      <c r="S39" s="1"/>
      <c r="T39" s="1"/>
      <c r="U39" s="1"/>
      <c r="V39" s="1"/>
      <c r="W39" s="1"/>
      <c r="X39" s="1"/>
      <c r="Y39" s="1"/>
      <c r="Z39" s="1"/>
    </row>
    <row r="40" spans="1:26" ht="9.75" customHeight="1" x14ac:dyDescent="0.2">
      <c r="A40" s="1"/>
      <c r="B40" s="134"/>
      <c r="C40" s="134"/>
      <c r="D40" s="134"/>
      <c r="E40" s="134"/>
      <c r="F40" s="134"/>
      <c r="G40" s="134"/>
      <c r="H40" s="1"/>
      <c r="I40" s="1"/>
      <c r="J40" s="1"/>
      <c r="K40" s="1"/>
      <c r="L40" s="1"/>
      <c r="M40" s="1"/>
      <c r="N40" s="1"/>
      <c r="O40" s="1"/>
      <c r="P40" s="1"/>
      <c r="Q40" s="1"/>
      <c r="R40" s="1"/>
      <c r="S40" s="1"/>
      <c r="T40" s="1"/>
      <c r="U40" s="1"/>
      <c r="V40" s="1"/>
      <c r="W40" s="1"/>
      <c r="X40" s="1"/>
      <c r="Y40" s="1"/>
      <c r="Z40" s="1"/>
    </row>
    <row r="41" spans="1:26" ht="8.25" customHeight="1" x14ac:dyDescent="0.2">
      <c r="A41" s="1"/>
      <c r="B41" s="133"/>
      <c r="C41" s="133"/>
      <c r="D41" s="133"/>
      <c r="E41" s="133"/>
      <c r="F41" s="133"/>
      <c r="G41" s="133"/>
      <c r="H41" s="1"/>
      <c r="I41" s="1"/>
      <c r="J41" s="1"/>
      <c r="K41" s="1"/>
      <c r="L41" s="1"/>
      <c r="M41" s="1"/>
      <c r="N41" s="1"/>
      <c r="O41" s="1"/>
      <c r="P41" s="1"/>
      <c r="Q41" s="1"/>
      <c r="R41" s="1"/>
      <c r="S41" s="1"/>
      <c r="T41" s="1"/>
      <c r="U41" s="1"/>
      <c r="V41" s="1"/>
      <c r="W41" s="1"/>
      <c r="X41" s="1"/>
      <c r="Y41" s="1"/>
      <c r="Z41" s="1"/>
    </row>
    <row r="42" spans="1:26" ht="19.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9.5" customHeight="1" x14ac:dyDescent="0.2">
      <c r="A43" s="1"/>
      <c r="B43" s="129" t="s">
        <v>322</v>
      </c>
      <c r="C43" s="625" t="s">
        <v>157</v>
      </c>
      <c r="D43" s="620"/>
      <c r="E43" s="620"/>
      <c r="F43" s="620"/>
      <c r="G43" s="621"/>
      <c r="H43" s="1"/>
      <c r="I43" s="1"/>
      <c r="J43" s="1"/>
      <c r="K43" s="1"/>
      <c r="L43" s="1"/>
      <c r="M43" s="1"/>
      <c r="N43" s="1"/>
      <c r="O43" s="1"/>
      <c r="P43" s="1"/>
      <c r="Q43" s="1"/>
      <c r="R43" s="1"/>
      <c r="S43" s="1"/>
      <c r="T43" s="1"/>
      <c r="U43" s="1"/>
      <c r="V43" s="1"/>
      <c r="W43" s="1"/>
      <c r="X43" s="1"/>
      <c r="Y43" s="1"/>
      <c r="Z43" s="1"/>
    </row>
    <row r="44" spans="1:26" ht="19.5" customHeight="1" x14ac:dyDescent="0.2">
      <c r="A44" s="1"/>
      <c r="B44" s="130" t="s">
        <v>323</v>
      </c>
      <c r="C44" s="625" t="s">
        <v>467</v>
      </c>
      <c r="D44" s="620"/>
      <c r="E44" s="620"/>
      <c r="F44" s="620"/>
      <c r="G44" s="621"/>
      <c r="H44" s="1"/>
      <c r="I44" s="1"/>
      <c r="J44" s="1"/>
      <c r="K44" s="1"/>
      <c r="L44" s="1"/>
      <c r="M44" s="1"/>
      <c r="N44" s="1"/>
      <c r="O44" s="1"/>
      <c r="P44" s="1"/>
      <c r="Q44" s="1"/>
      <c r="R44" s="1"/>
      <c r="S44" s="1"/>
      <c r="T44" s="1"/>
      <c r="U44" s="1"/>
      <c r="V44" s="1"/>
      <c r="W44" s="1"/>
      <c r="X44" s="1"/>
      <c r="Y44" s="1"/>
      <c r="Z44" s="1"/>
    </row>
    <row r="45" spans="1:26" ht="45.75" customHeight="1" x14ac:dyDescent="0.2">
      <c r="A45" s="1"/>
      <c r="B45" s="130" t="s">
        <v>324</v>
      </c>
      <c r="C45" s="624" t="s">
        <v>468</v>
      </c>
      <c r="D45" s="620"/>
      <c r="E45" s="620"/>
      <c r="F45" s="620"/>
      <c r="G45" s="621"/>
      <c r="H45" s="1"/>
      <c r="I45" s="1"/>
      <c r="J45" s="1"/>
      <c r="K45" s="1"/>
      <c r="L45" s="1"/>
      <c r="M45" s="1"/>
      <c r="N45" s="1"/>
      <c r="O45" s="1"/>
      <c r="P45" s="1"/>
      <c r="Q45" s="1"/>
      <c r="R45" s="1"/>
      <c r="S45" s="1"/>
      <c r="T45" s="1"/>
      <c r="U45" s="1"/>
      <c r="V45" s="1"/>
      <c r="W45" s="1"/>
      <c r="X45" s="1"/>
      <c r="Y45" s="1"/>
      <c r="Z45" s="1"/>
    </row>
    <row r="46" spans="1:26" ht="45.75" customHeight="1" x14ac:dyDescent="0.2">
      <c r="A46" s="1"/>
      <c r="B46" s="131" t="s">
        <v>326</v>
      </c>
      <c r="C46" s="640" t="s">
        <v>340</v>
      </c>
      <c r="D46" s="638"/>
      <c r="E46" s="638"/>
      <c r="F46" s="638"/>
      <c r="G46" s="639"/>
      <c r="H46" s="1"/>
      <c r="I46" s="1"/>
      <c r="J46" s="1"/>
      <c r="K46" s="1"/>
      <c r="L46" s="1"/>
      <c r="M46" s="1"/>
      <c r="N46" s="1"/>
      <c r="O46" s="1"/>
      <c r="P46" s="1"/>
      <c r="Q46" s="1"/>
      <c r="R46" s="1"/>
      <c r="S46" s="1"/>
      <c r="T46" s="1"/>
      <c r="U46" s="1"/>
      <c r="V46" s="1"/>
      <c r="W46" s="1"/>
      <c r="X46" s="1"/>
      <c r="Y46" s="1"/>
      <c r="Z46" s="1"/>
    </row>
    <row r="47" spans="1:26" ht="19.5" customHeight="1" x14ac:dyDescent="0.2">
      <c r="A47" s="1"/>
      <c r="B47" s="132" t="s">
        <v>328</v>
      </c>
      <c r="C47" s="635" t="s">
        <v>446</v>
      </c>
      <c r="D47" s="620"/>
      <c r="E47" s="620"/>
      <c r="F47" s="620"/>
      <c r="G47" s="621"/>
      <c r="H47" s="1"/>
      <c r="I47" s="1"/>
      <c r="J47" s="1"/>
      <c r="K47" s="1"/>
      <c r="L47" s="1"/>
      <c r="M47" s="1"/>
      <c r="N47" s="1"/>
      <c r="O47" s="1"/>
      <c r="P47" s="1"/>
      <c r="Q47" s="1"/>
      <c r="R47" s="1"/>
      <c r="S47" s="1"/>
      <c r="T47" s="1"/>
      <c r="U47" s="1"/>
      <c r="V47" s="1"/>
      <c r="W47" s="1"/>
      <c r="X47" s="1"/>
      <c r="Y47" s="1"/>
      <c r="Z47" s="1"/>
    </row>
    <row r="48" spans="1:26" ht="19.5" customHeight="1" x14ac:dyDescent="0.2">
      <c r="A48" s="1"/>
      <c r="B48" s="132" t="s">
        <v>330</v>
      </c>
      <c r="C48" s="635" t="s">
        <v>469</v>
      </c>
      <c r="D48" s="620"/>
      <c r="E48" s="620"/>
      <c r="F48" s="620"/>
      <c r="G48" s="621"/>
      <c r="H48" s="1"/>
      <c r="I48" s="1"/>
      <c r="J48" s="1"/>
      <c r="K48" s="1"/>
      <c r="L48" s="1"/>
      <c r="M48" s="1"/>
      <c r="N48" s="1"/>
      <c r="O48" s="1"/>
      <c r="P48" s="1"/>
      <c r="Q48" s="1"/>
      <c r="R48" s="1"/>
      <c r="S48" s="1"/>
      <c r="T48" s="1"/>
      <c r="U48" s="1"/>
      <c r="V48" s="1"/>
      <c r="W48" s="1"/>
      <c r="X48" s="1"/>
      <c r="Y48" s="1"/>
      <c r="Z48" s="1"/>
    </row>
    <row r="49" spans="1:26" ht="29.25" customHeight="1" x14ac:dyDescent="0.2">
      <c r="A49" s="1"/>
      <c r="B49" s="132" t="s">
        <v>332</v>
      </c>
      <c r="C49" s="634" t="s">
        <v>470</v>
      </c>
      <c r="D49" s="620"/>
      <c r="E49" s="620"/>
      <c r="F49" s="620"/>
      <c r="G49" s="621"/>
      <c r="H49" s="1"/>
      <c r="I49" s="1"/>
      <c r="J49" s="1"/>
      <c r="K49" s="1"/>
      <c r="L49" s="1"/>
      <c r="M49" s="1"/>
      <c r="N49" s="1"/>
      <c r="O49" s="1"/>
      <c r="P49" s="1"/>
      <c r="Q49" s="1"/>
      <c r="R49" s="1"/>
      <c r="S49" s="1"/>
      <c r="T49" s="1"/>
      <c r="U49" s="1"/>
      <c r="V49" s="1"/>
      <c r="W49" s="1"/>
      <c r="X49" s="1"/>
      <c r="Y49" s="1"/>
      <c r="Z49" s="1"/>
    </row>
    <row r="50" spans="1:26" ht="19.5" customHeight="1" x14ac:dyDescent="0.2">
      <c r="A50" s="1"/>
      <c r="B50" s="134"/>
      <c r="C50" s="134"/>
      <c r="D50" s="134"/>
      <c r="E50" s="134"/>
      <c r="F50" s="134"/>
      <c r="G50" s="134"/>
      <c r="H50" s="1"/>
      <c r="I50" s="1"/>
      <c r="J50" s="1"/>
      <c r="K50" s="1"/>
      <c r="L50" s="1"/>
      <c r="M50" s="1"/>
      <c r="N50" s="1"/>
      <c r="O50" s="1"/>
      <c r="P50" s="1"/>
      <c r="Q50" s="1"/>
      <c r="R50" s="1"/>
      <c r="S50" s="1"/>
      <c r="T50" s="1"/>
      <c r="U50" s="1"/>
      <c r="V50" s="1"/>
      <c r="W50" s="1"/>
      <c r="X50" s="1"/>
      <c r="Y50" s="1"/>
      <c r="Z50" s="1"/>
    </row>
    <row r="51" spans="1:26" ht="7.5" customHeight="1" x14ac:dyDescent="0.2">
      <c r="A51" s="1"/>
      <c r="B51" s="133"/>
      <c r="C51" s="133"/>
      <c r="D51" s="133"/>
      <c r="E51" s="133"/>
      <c r="F51" s="133"/>
      <c r="G51" s="133"/>
      <c r="H51" s="1"/>
      <c r="I51" s="1"/>
      <c r="J51" s="1"/>
      <c r="K51" s="1"/>
      <c r="L51" s="1"/>
      <c r="M51" s="1"/>
      <c r="N51" s="1"/>
      <c r="O51" s="1"/>
      <c r="P51" s="1"/>
      <c r="Q51" s="1"/>
      <c r="R51" s="1"/>
      <c r="S51" s="1"/>
      <c r="T51" s="1"/>
      <c r="U51" s="1"/>
      <c r="V51" s="1"/>
      <c r="W51" s="1"/>
      <c r="X51" s="1"/>
      <c r="Y51" s="1"/>
      <c r="Z51" s="1"/>
    </row>
    <row r="52" spans="1:26" ht="19.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9.5" customHeight="1" x14ac:dyDescent="0.2">
      <c r="A53" s="1"/>
      <c r="B53" s="129" t="s">
        <v>322</v>
      </c>
      <c r="C53" s="625" t="s">
        <v>164</v>
      </c>
      <c r="D53" s="620"/>
      <c r="E53" s="620"/>
      <c r="F53" s="620"/>
      <c r="G53" s="621"/>
      <c r="H53" s="1"/>
      <c r="I53" s="1"/>
      <c r="J53" s="1"/>
      <c r="K53" s="1"/>
      <c r="L53" s="1"/>
      <c r="M53" s="1"/>
      <c r="N53" s="1"/>
      <c r="O53" s="1"/>
      <c r="P53" s="1"/>
      <c r="Q53" s="1"/>
      <c r="R53" s="1"/>
      <c r="S53" s="1"/>
      <c r="T53" s="1"/>
      <c r="U53" s="1"/>
      <c r="V53" s="1"/>
      <c r="W53" s="1"/>
      <c r="X53" s="1"/>
      <c r="Y53" s="1"/>
      <c r="Z53" s="1"/>
    </row>
    <row r="54" spans="1:26" ht="19.5" customHeight="1" x14ac:dyDescent="0.2">
      <c r="A54" s="1"/>
      <c r="B54" s="130" t="s">
        <v>323</v>
      </c>
      <c r="C54" s="625" t="s">
        <v>165</v>
      </c>
      <c r="D54" s="620"/>
      <c r="E54" s="620"/>
      <c r="F54" s="620"/>
      <c r="G54" s="621"/>
      <c r="H54" s="1"/>
      <c r="I54" s="1"/>
      <c r="J54" s="1"/>
      <c r="K54" s="1"/>
      <c r="L54" s="1"/>
      <c r="M54" s="1"/>
      <c r="N54" s="1"/>
      <c r="O54" s="1"/>
      <c r="P54" s="1"/>
      <c r="Q54" s="1"/>
      <c r="R54" s="1"/>
      <c r="S54" s="1"/>
      <c r="T54" s="1"/>
      <c r="U54" s="1"/>
      <c r="V54" s="1"/>
      <c r="W54" s="1"/>
      <c r="X54" s="1"/>
      <c r="Y54" s="1"/>
      <c r="Z54" s="1"/>
    </row>
    <row r="55" spans="1:26" ht="25.5" customHeight="1" x14ac:dyDescent="0.2">
      <c r="A55" s="1"/>
      <c r="B55" s="130" t="s">
        <v>324</v>
      </c>
      <c r="C55" s="624" t="s">
        <v>471</v>
      </c>
      <c r="D55" s="620"/>
      <c r="E55" s="620"/>
      <c r="F55" s="620"/>
      <c r="G55" s="621"/>
      <c r="H55" s="1"/>
      <c r="I55" s="1"/>
      <c r="J55" s="1"/>
      <c r="K55" s="1"/>
      <c r="L55" s="1"/>
      <c r="M55" s="1"/>
      <c r="N55" s="1"/>
      <c r="O55" s="1"/>
      <c r="P55" s="1"/>
      <c r="Q55" s="1"/>
      <c r="R55" s="1"/>
      <c r="S55" s="1"/>
      <c r="T55" s="1"/>
      <c r="U55" s="1"/>
      <c r="V55" s="1"/>
      <c r="W55" s="1"/>
      <c r="X55" s="1"/>
      <c r="Y55" s="1"/>
      <c r="Z55" s="1"/>
    </row>
    <row r="56" spans="1:26" ht="24.75" customHeight="1" x14ac:dyDescent="0.2">
      <c r="A56" s="1"/>
      <c r="B56" s="131" t="s">
        <v>326</v>
      </c>
      <c r="C56" s="627" t="s">
        <v>32</v>
      </c>
      <c r="D56" s="620"/>
      <c r="E56" s="620"/>
      <c r="F56" s="620"/>
      <c r="G56" s="621"/>
      <c r="H56" s="1"/>
      <c r="I56" s="1"/>
      <c r="J56" s="1"/>
      <c r="K56" s="1"/>
      <c r="L56" s="1"/>
      <c r="M56" s="1"/>
      <c r="N56" s="1"/>
      <c r="O56" s="1"/>
      <c r="P56" s="1"/>
      <c r="Q56" s="1"/>
      <c r="R56" s="1"/>
      <c r="S56" s="1"/>
      <c r="T56" s="1"/>
      <c r="U56" s="1"/>
      <c r="V56" s="1"/>
      <c r="W56" s="1"/>
      <c r="X56" s="1"/>
      <c r="Y56" s="1"/>
      <c r="Z56" s="1"/>
    </row>
    <row r="57" spans="1:26" ht="19.5" customHeight="1" x14ac:dyDescent="0.2">
      <c r="A57" s="1"/>
      <c r="B57" s="132" t="s">
        <v>328</v>
      </c>
      <c r="C57" s="627" t="s">
        <v>345</v>
      </c>
      <c r="D57" s="620"/>
      <c r="E57" s="620"/>
      <c r="F57" s="620"/>
      <c r="G57" s="621"/>
      <c r="H57" s="1"/>
      <c r="I57" s="1"/>
      <c r="J57" s="1"/>
      <c r="K57" s="1"/>
      <c r="L57" s="1"/>
      <c r="M57" s="1"/>
      <c r="N57" s="1"/>
      <c r="O57" s="1"/>
      <c r="P57" s="1"/>
      <c r="Q57" s="1"/>
      <c r="R57" s="1"/>
      <c r="S57" s="1"/>
      <c r="T57" s="1"/>
      <c r="U57" s="1"/>
      <c r="V57" s="1"/>
      <c r="W57" s="1"/>
      <c r="X57" s="1"/>
      <c r="Y57" s="1"/>
      <c r="Z57" s="1"/>
    </row>
    <row r="58" spans="1:26" ht="19.5" customHeight="1" x14ac:dyDescent="0.2">
      <c r="A58" s="1"/>
      <c r="B58" s="132" t="s">
        <v>330</v>
      </c>
      <c r="C58" s="629" t="s">
        <v>346</v>
      </c>
      <c r="D58" s="620"/>
      <c r="E58" s="620"/>
      <c r="F58" s="620"/>
      <c r="G58" s="621"/>
      <c r="H58" s="1"/>
      <c r="I58" s="1"/>
      <c r="J58" s="1"/>
      <c r="K58" s="1"/>
      <c r="L58" s="1"/>
      <c r="M58" s="1"/>
      <c r="N58" s="1"/>
      <c r="O58" s="1"/>
      <c r="P58" s="1"/>
      <c r="Q58" s="1"/>
      <c r="R58" s="1"/>
      <c r="S58" s="1"/>
      <c r="T58" s="1"/>
      <c r="U58" s="1"/>
      <c r="V58" s="1"/>
      <c r="W58" s="1"/>
      <c r="X58" s="1"/>
      <c r="Y58" s="1"/>
      <c r="Z58" s="1"/>
    </row>
    <row r="59" spans="1:26" ht="19.5" customHeight="1" x14ac:dyDescent="0.2">
      <c r="A59" s="1"/>
      <c r="B59" s="132" t="s">
        <v>332</v>
      </c>
      <c r="C59" s="627" t="s">
        <v>347</v>
      </c>
      <c r="D59" s="620"/>
      <c r="E59" s="620"/>
      <c r="F59" s="620"/>
      <c r="G59" s="621"/>
      <c r="H59" s="1"/>
      <c r="I59" s="1"/>
      <c r="J59" s="1"/>
      <c r="K59" s="1"/>
      <c r="L59" s="1"/>
      <c r="M59" s="1"/>
      <c r="N59" s="1"/>
      <c r="O59" s="1"/>
      <c r="P59" s="1"/>
      <c r="Q59" s="1"/>
      <c r="R59" s="1"/>
      <c r="S59" s="1"/>
      <c r="T59" s="1"/>
      <c r="U59" s="1"/>
      <c r="V59" s="1"/>
      <c r="W59" s="1"/>
      <c r="X59" s="1"/>
      <c r="Y59" s="1"/>
      <c r="Z59" s="1"/>
    </row>
    <row r="60" spans="1:26" ht="19.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8.25" customHeight="1" x14ac:dyDescent="0.2">
      <c r="A61" s="1"/>
      <c r="B61" s="133"/>
      <c r="C61" s="133"/>
      <c r="D61" s="133"/>
      <c r="E61" s="133"/>
      <c r="F61" s="133"/>
      <c r="G61" s="133"/>
      <c r="H61" s="1"/>
      <c r="I61" s="1"/>
      <c r="J61" s="1"/>
      <c r="K61" s="1"/>
      <c r="L61" s="1"/>
      <c r="M61" s="1"/>
      <c r="N61" s="1"/>
      <c r="O61" s="1"/>
      <c r="P61" s="1"/>
      <c r="Q61" s="1"/>
      <c r="R61" s="1"/>
      <c r="S61" s="1"/>
      <c r="T61" s="1"/>
      <c r="U61" s="1"/>
      <c r="V61" s="1"/>
      <c r="W61" s="1"/>
      <c r="X61" s="1"/>
      <c r="Y61" s="1"/>
      <c r="Z61" s="1"/>
    </row>
    <row r="62" spans="1:26" ht="19.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9.5" customHeight="1" x14ac:dyDescent="0.2">
      <c r="A63" s="1"/>
      <c r="B63" s="129" t="s">
        <v>322</v>
      </c>
      <c r="C63" s="625" t="s">
        <v>166</v>
      </c>
      <c r="D63" s="620"/>
      <c r="E63" s="620"/>
      <c r="F63" s="620"/>
      <c r="G63" s="621"/>
      <c r="H63" s="1"/>
      <c r="I63" s="1"/>
      <c r="J63" s="1"/>
      <c r="K63" s="1"/>
      <c r="L63" s="1"/>
      <c r="M63" s="1"/>
      <c r="N63" s="1"/>
      <c r="O63" s="1"/>
      <c r="P63" s="1"/>
      <c r="Q63" s="1"/>
      <c r="R63" s="1"/>
      <c r="S63" s="1"/>
      <c r="T63" s="1"/>
      <c r="U63" s="1"/>
      <c r="V63" s="1"/>
      <c r="W63" s="1"/>
      <c r="X63" s="1"/>
      <c r="Y63" s="1"/>
      <c r="Z63" s="1"/>
    </row>
    <row r="64" spans="1:26" ht="19.5" customHeight="1" x14ac:dyDescent="0.2">
      <c r="A64" s="1"/>
      <c r="B64" s="130" t="s">
        <v>323</v>
      </c>
      <c r="C64" s="625" t="s">
        <v>472</v>
      </c>
      <c r="D64" s="620"/>
      <c r="E64" s="620"/>
      <c r="F64" s="620"/>
      <c r="G64" s="621"/>
      <c r="H64" s="1"/>
      <c r="I64" s="1"/>
      <c r="J64" s="1"/>
      <c r="K64" s="1"/>
      <c r="L64" s="1"/>
      <c r="M64" s="1"/>
      <c r="N64" s="1"/>
      <c r="O64" s="1"/>
      <c r="P64" s="1"/>
      <c r="Q64" s="1"/>
      <c r="R64" s="1"/>
      <c r="S64" s="1"/>
      <c r="T64" s="1"/>
      <c r="U64" s="1"/>
      <c r="V64" s="1"/>
      <c r="W64" s="1"/>
      <c r="X64" s="1"/>
      <c r="Y64" s="1"/>
      <c r="Z64" s="1"/>
    </row>
    <row r="65" spans="1:26" ht="27" customHeight="1" x14ac:dyDescent="0.2">
      <c r="A65" s="1"/>
      <c r="B65" s="130" t="s">
        <v>324</v>
      </c>
      <c r="C65" s="624" t="s">
        <v>473</v>
      </c>
      <c r="D65" s="620"/>
      <c r="E65" s="620"/>
      <c r="F65" s="620"/>
      <c r="G65" s="621"/>
      <c r="H65" s="1"/>
      <c r="I65" s="1"/>
      <c r="J65" s="1"/>
      <c r="K65" s="1"/>
      <c r="L65" s="1"/>
      <c r="M65" s="1"/>
      <c r="N65" s="1"/>
      <c r="O65" s="1"/>
      <c r="P65" s="1"/>
      <c r="Q65" s="1"/>
      <c r="R65" s="1"/>
      <c r="S65" s="1"/>
      <c r="T65" s="1"/>
      <c r="U65" s="1"/>
      <c r="V65" s="1"/>
      <c r="W65" s="1"/>
      <c r="X65" s="1"/>
      <c r="Y65" s="1"/>
      <c r="Z65" s="1"/>
    </row>
    <row r="66" spans="1:26" ht="19.5" customHeight="1" x14ac:dyDescent="0.2">
      <c r="A66" s="1"/>
      <c r="B66" s="131" t="s">
        <v>339</v>
      </c>
      <c r="C66" s="627" t="s">
        <v>32</v>
      </c>
      <c r="D66" s="620"/>
      <c r="E66" s="620"/>
      <c r="F66" s="620"/>
      <c r="G66" s="621"/>
      <c r="H66" s="1"/>
      <c r="I66" s="1"/>
      <c r="J66" s="1"/>
      <c r="K66" s="1"/>
      <c r="L66" s="1"/>
      <c r="M66" s="1"/>
      <c r="N66" s="1"/>
      <c r="O66" s="1"/>
      <c r="P66" s="1"/>
      <c r="Q66" s="1"/>
      <c r="R66" s="1"/>
      <c r="S66" s="1"/>
      <c r="T66" s="1"/>
      <c r="U66" s="1"/>
      <c r="V66" s="1"/>
      <c r="W66" s="1"/>
      <c r="X66" s="1"/>
      <c r="Y66" s="1"/>
      <c r="Z66" s="1"/>
    </row>
    <row r="67" spans="1:26" ht="19.5" customHeight="1" x14ac:dyDescent="0.2">
      <c r="A67" s="1"/>
      <c r="B67" s="132" t="s">
        <v>328</v>
      </c>
      <c r="C67" s="627" t="s">
        <v>345</v>
      </c>
      <c r="D67" s="620"/>
      <c r="E67" s="620"/>
      <c r="F67" s="620"/>
      <c r="G67" s="621"/>
      <c r="H67" s="1"/>
      <c r="I67" s="1"/>
      <c r="J67" s="1"/>
      <c r="K67" s="1"/>
      <c r="L67" s="1"/>
      <c r="M67" s="1"/>
      <c r="N67" s="1"/>
      <c r="O67" s="1"/>
      <c r="P67" s="1"/>
      <c r="Q67" s="1"/>
      <c r="R67" s="1"/>
      <c r="S67" s="1"/>
      <c r="T67" s="1"/>
      <c r="U67" s="1"/>
      <c r="V67" s="1"/>
      <c r="W67" s="1"/>
      <c r="X67" s="1"/>
      <c r="Y67" s="1"/>
      <c r="Z67" s="1"/>
    </row>
    <row r="68" spans="1:26" ht="19.5" customHeight="1" x14ac:dyDescent="0.2">
      <c r="A68" s="1"/>
      <c r="B68" s="132" t="s">
        <v>330</v>
      </c>
      <c r="C68" s="629" t="s">
        <v>346</v>
      </c>
      <c r="D68" s="620"/>
      <c r="E68" s="620"/>
      <c r="F68" s="620"/>
      <c r="G68" s="621"/>
      <c r="H68" s="1"/>
      <c r="I68" s="1"/>
      <c r="J68" s="1"/>
      <c r="K68" s="1"/>
      <c r="L68" s="1"/>
      <c r="M68" s="1"/>
      <c r="N68" s="1"/>
      <c r="O68" s="1"/>
      <c r="P68" s="1"/>
      <c r="Q68" s="1"/>
      <c r="R68" s="1"/>
      <c r="S68" s="1"/>
      <c r="T68" s="1"/>
      <c r="U68" s="1"/>
      <c r="V68" s="1"/>
      <c r="W68" s="1"/>
      <c r="X68" s="1"/>
      <c r="Y68" s="1"/>
      <c r="Z68" s="1"/>
    </row>
    <row r="69" spans="1:26" ht="19.5" customHeight="1" x14ac:dyDescent="0.2">
      <c r="A69" s="1"/>
      <c r="B69" s="132" t="s">
        <v>332</v>
      </c>
      <c r="C69" s="627" t="s">
        <v>347</v>
      </c>
      <c r="D69" s="620"/>
      <c r="E69" s="620"/>
      <c r="F69" s="620"/>
      <c r="G69" s="621"/>
      <c r="H69" s="1"/>
      <c r="I69" s="1"/>
      <c r="J69" s="1"/>
      <c r="K69" s="1"/>
      <c r="L69" s="1"/>
      <c r="M69" s="1"/>
      <c r="N69" s="1"/>
      <c r="O69" s="1"/>
      <c r="P69" s="1"/>
      <c r="Q69" s="1"/>
      <c r="R69" s="1"/>
      <c r="S69" s="1"/>
      <c r="T69" s="1"/>
      <c r="U69" s="1"/>
      <c r="V69" s="1"/>
      <c r="W69" s="1"/>
      <c r="X69" s="1"/>
      <c r="Y69" s="1"/>
      <c r="Z69" s="1"/>
    </row>
    <row r="70" spans="1:26" ht="19.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8.25" customHeight="1" x14ac:dyDescent="0.2">
      <c r="A71" s="1"/>
      <c r="B71" s="133"/>
      <c r="C71" s="133"/>
      <c r="D71" s="133"/>
      <c r="E71" s="133"/>
      <c r="F71" s="133"/>
      <c r="G71" s="133"/>
      <c r="H71" s="1"/>
      <c r="I71" s="1"/>
      <c r="J71" s="1"/>
      <c r="K71" s="1"/>
      <c r="L71" s="1"/>
      <c r="M71" s="1"/>
      <c r="N71" s="1"/>
      <c r="O71" s="1"/>
      <c r="P71" s="1"/>
      <c r="Q71" s="1"/>
      <c r="R71" s="1"/>
      <c r="S71" s="1"/>
      <c r="T71" s="1"/>
      <c r="U71" s="1"/>
      <c r="V71" s="1"/>
      <c r="W71" s="1"/>
      <c r="X71" s="1"/>
      <c r="Y71" s="1"/>
      <c r="Z71" s="1"/>
    </row>
    <row r="72" spans="1:26" ht="19.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9.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9.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9.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9.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9.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9.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9.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0">
    <mergeCell ref="C67:G67"/>
    <mergeCell ref="C68:G68"/>
    <mergeCell ref="C69:G69"/>
    <mergeCell ref="C49:G49"/>
    <mergeCell ref="C53:G53"/>
    <mergeCell ref="C54:G54"/>
    <mergeCell ref="C55:G55"/>
    <mergeCell ref="C56:G56"/>
    <mergeCell ref="C57:G57"/>
    <mergeCell ref="C58:G58"/>
    <mergeCell ref="C59:G59"/>
    <mergeCell ref="C63:G63"/>
    <mergeCell ref="C64:G64"/>
    <mergeCell ref="C65:G65"/>
    <mergeCell ref="C66:G66"/>
    <mergeCell ref="C44:G44"/>
    <mergeCell ref="C45:G45"/>
    <mergeCell ref="C46:G46"/>
    <mergeCell ref="C47:G47"/>
    <mergeCell ref="C48:G48"/>
    <mergeCell ref="C36:G36"/>
    <mergeCell ref="C37:G37"/>
    <mergeCell ref="C38:G38"/>
    <mergeCell ref="C39:G39"/>
    <mergeCell ref="C43:G43"/>
    <mergeCell ref="C28:G28"/>
    <mergeCell ref="C29:G29"/>
    <mergeCell ref="C33:G33"/>
    <mergeCell ref="C34:G34"/>
    <mergeCell ref="C35:G35"/>
    <mergeCell ref="C23:G23"/>
    <mergeCell ref="C24:G24"/>
    <mergeCell ref="C25:G25"/>
    <mergeCell ref="C26:G26"/>
    <mergeCell ref="C27:G27"/>
    <mergeCell ref="C15:G15"/>
    <mergeCell ref="C16:G16"/>
    <mergeCell ref="C17:G17"/>
    <mergeCell ref="C18:G18"/>
    <mergeCell ref="C19:G19"/>
    <mergeCell ref="C7:G7"/>
    <mergeCell ref="C8:G8"/>
    <mergeCell ref="C9:G9"/>
    <mergeCell ref="C13:G13"/>
    <mergeCell ref="C14:G14"/>
    <mergeCell ref="B1:G1"/>
    <mergeCell ref="C3:G3"/>
    <mergeCell ref="C4:G4"/>
    <mergeCell ref="C5:G5"/>
    <mergeCell ref="C6:G6"/>
  </mergeCells>
  <printOptions horizontalCentered="1" gridLines="1"/>
  <pageMargins left="0.25" right="0.25" top="0.75" bottom="0.75" header="0" footer="0"/>
  <pageSetup paperSize="9" fitToHeight="0" pageOrder="overThenDown" orientation="portrait"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4.7109375" customWidth="1"/>
    <col min="3" max="3" width="83.7109375" customWidth="1"/>
    <col min="4" max="4" width="3.42578125" customWidth="1"/>
    <col min="5" max="5" width="14.140625" customWidth="1"/>
    <col min="6" max="7" width="9" customWidth="1"/>
  </cols>
  <sheetData>
    <row r="1" spans="1:26" ht="22.5" customHeight="1" x14ac:dyDescent="0.25">
      <c r="A1" s="1"/>
      <c r="B1" s="626" t="s">
        <v>474</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29" t="s">
        <v>322</v>
      </c>
      <c r="C3" s="625" t="s">
        <v>168</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169</v>
      </c>
      <c r="D4" s="620"/>
      <c r="E4" s="620"/>
      <c r="F4" s="620"/>
      <c r="G4" s="621"/>
      <c r="H4" s="1"/>
      <c r="I4" s="1"/>
      <c r="J4" s="1"/>
      <c r="K4" s="1"/>
      <c r="L4" s="1"/>
      <c r="M4" s="1"/>
      <c r="N4" s="1"/>
      <c r="O4" s="1"/>
      <c r="P4" s="1"/>
      <c r="Q4" s="1"/>
      <c r="R4" s="1"/>
      <c r="S4" s="1"/>
      <c r="T4" s="1"/>
      <c r="U4" s="1"/>
      <c r="V4" s="1"/>
      <c r="W4" s="1"/>
      <c r="X4" s="1"/>
      <c r="Y4" s="1"/>
      <c r="Z4" s="1"/>
    </row>
    <row r="5" spans="1:26" ht="33" customHeight="1" x14ac:dyDescent="0.2">
      <c r="A5" s="1"/>
      <c r="B5" s="130" t="s">
        <v>324</v>
      </c>
      <c r="C5" s="624" t="s">
        <v>475</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326</v>
      </c>
      <c r="C6" s="640" t="s">
        <v>340</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35" t="s">
        <v>469</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32" t="s">
        <v>330</v>
      </c>
      <c r="C8" s="635" t="s">
        <v>476</v>
      </c>
      <c r="D8" s="620"/>
      <c r="E8" s="620"/>
      <c r="F8" s="620"/>
      <c r="G8" s="621"/>
      <c r="H8" s="1"/>
      <c r="I8" s="1"/>
      <c r="J8" s="1"/>
      <c r="K8" s="1"/>
      <c r="L8" s="1"/>
      <c r="M8" s="1"/>
      <c r="N8" s="1"/>
      <c r="O8" s="1"/>
      <c r="P8" s="1"/>
      <c r="Q8" s="1"/>
      <c r="R8" s="1"/>
      <c r="S8" s="1"/>
      <c r="T8" s="1"/>
      <c r="U8" s="1"/>
      <c r="V8" s="1"/>
      <c r="W8" s="1"/>
      <c r="X8" s="1"/>
      <c r="Y8" s="1"/>
      <c r="Z8" s="1"/>
    </row>
    <row r="9" spans="1:26" ht="22.5" customHeight="1" x14ac:dyDescent="0.2">
      <c r="A9" s="1"/>
      <c r="B9" s="132" t="s">
        <v>332</v>
      </c>
      <c r="C9" s="634" t="s">
        <v>477</v>
      </c>
      <c r="D9" s="620"/>
      <c r="E9" s="620"/>
      <c r="F9" s="620"/>
      <c r="G9" s="621"/>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15.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1"/>
      <c r="B13" s="129" t="s">
        <v>322</v>
      </c>
      <c r="C13" s="625" t="s">
        <v>172</v>
      </c>
      <c r="D13" s="620"/>
      <c r="E13" s="620"/>
      <c r="F13" s="620"/>
      <c r="G13" s="621"/>
      <c r="H13" s="1"/>
      <c r="I13" s="1"/>
      <c r="J13" s="1"/>
      <c r="K13" s="1"/>
      <c r="L13" s="1"/>
      <c r="M13" s="1"/>
      <c r="N13" s="1"/>
      <c r="O13" s="1"/>
      <c r="P13" s="1"/>
      <c r="Q13" s="1"/>
      <c r="R13" s="1"/>
      <c r="S13" s="1"/>
      <c r="T13" s="1"/>
      <c r="U13" s="1"/>
      <c r="V13" s="1"/>
      <c r="W13" s="1"/>
      <c r="X13" s="1"/>
      <c r="Y13" s="1"/>
      <c r="Z13" s="1"/>
    </row>
    <row r="14" spans="1:26" ht="22.5" customHeight="1" x14ac:dyDescent="0.2">
      <c r="A14" s="1"/>
      <c r="B14" s="130" t="s">
        <v>323</v>
      </c>
      <c r="C14" s="625" t="s">
        <v>173</v>
      </c>
      <c r="D14" s="620"/>
      <c r="E14" s="620"/>
      <c r="F14" s="620"/>
      <c r="G14" s="621"/>
      <c r="H14" s="1"/>
      <c r="I14" s="1"/>
      <c r="J14" s="1"/>
      <c r="K14" s="1"/>
      <c r="L14" s="1"/>
      <c r="M14" s="1"/>
      <c r="N14" s="1"/>
      <c r="O14" s="1"/>
      <c r="P14" s="1"/>
      <c r="Q14" s="1"/>
      <c r="R14" s="1"/>
      <c r="S14" s="1"/>
      <c r="T14" s="1"/>
      <c r="U14" s="1"/>
      <c r="V14" s="1"/>
      <c r="W14" s="1"/>
      <c r="X14" s="1"/>
      <c r="Y14" s="1"/>
      <c r="Z14" s="1"/>
    </row>
    <row r="15" spans="1:26" ht="27" customHeight="1" x14ac:dyDescent="0.2">
      <c r="A15" s="1"/>
      <c r="B15" s="130" t="s">
        <v>324</v>
      </c>
      <c r="C15" s="624" t="s">
        <v>478</v>
      </c>
      <c r="D15" s="620"/>
      <c r="E15" s="620"/>
      <c r="F15" s="620"/>
      <c r="G15" s="621"/>
      <c r="H15" s="1"/>
      <c r="I15" s="1"/>
      <c r="J15" s="1"/>
      <c r="K15" s="1"/>
      <c r="L15" s="1"/>
      <c r="M15" s="1"/>
      <c r="N15" s="1"/>
      <c r="O15" s="1"/>
      <c r="P15" s="1"/>
      <c r="Q15" s="1"/>
      <c r="R15" s="1"/>
      <c r="S15" s="1"/>
      <c r="T15" s="1"/>
      <c r="U15" s="1"/>
      <c r="V15" s="1"/>
      <c r="W15" s="1"/>
      <c r="X15" s="1"/>
      <c r="Y15" s="1"/>
      <c r="Z15" s="1"/>
    </row>
    <row r="16" spans="1:26" ht="34.5" customHeight="1" x14ac:dyDescent="0.2">
      <c r="A16" s="1"/>
      <c r="B16" s="131" t="s">
        <v>326</v>
      </c>
      <c r="C16" s="640" t="s">
        <v>340</v>
      </c>
      <c r="D16" s="638"/>
      <c r="E16" s="638"/>
      <c r="F16" s="638"/>
      <c r="G16" s="639"/>
      <c r="H16" s="1"/>
      <c r="I16" s="1"/>
      <c r="J16" s="1"/>
      <c r="K16" s="1"/>
      <c r="L16" s="1"/>
      <c r="M16" s="1"/>
      <c r="N16" s="1"/>
      <c r="O16" s="1"/>
      <c r="P16" s="1"/>
      <c r="Q16" s="1"/>
      <c r="R16" s="1"/>
      <c r="S16" s="1"/>
      <c r="T16" s="1"/>
      <c r="U16" s="1"/>
      <c r="V16" s="1"/>
      <c r="W16" s="1"/>
      <c r="X16" s="1"/>
      <c r="Y16" s="1"/>
      <c r="Z16" s="1"/>
    </row>
    <row r="17" spans="1:26" ht="27" customHeight="1" x14ac:dyDescent="0.2">
      <c r="A17" s="1"/>
      <c r="B17" s="132" t="s">
        <v>328</v>
      </c>
      <c r="C17" s="635" t="s">
        <v>469</v>
      </c>
      <c r="D17" s="620"/>
      <c r="E17" s="620"/>
      <c r="F17" s="620"/>
      <c r="G17" s="621"/>
      <c r="H17" s="1"/>
      <c r="I17" s="1"/>
      <c r="J17" s="1"/>
      <c r="K17" s="1"/>
      <c r="L17" s="1"/>
      <c r="M17" s="1"/>
      <c r="N17" s="1"/>
      <c r="O17" s="1"/>
      <c r="P17" s="1"/>
      <c r="Q17" s="1"/>
      <c r="R17" s="1"/>
      <c r="S17" s="1"/>
      <c r="T17" s="1"/>
      <c r="U17" s="1"/>
      <c r="V17" s="1"/>
      <c r="W17" s="1"/>
      <c r="X17" s="1"/>
      <c r="Y17" s="1"/>
      <c r="Z17" s="1"/>
    </row>
    <row r="18" spans="1:26" ht="24" customHeight="1" x14ac:dyDescent="0.2">
      <c r="A18" s="1"/>
      <c r="B18" s="132" t="s">
        <v>330</v>
      </c>
      <c r="C18" s="635" t="s">
        <v>476</v>
      </c>
      <c r="D18" s="620"/>
      <c r="E18" s="620"/>
      <c r="F18" s="620"/>
      <c r="G18" s="621"/>
      <c r="H18" s="1"/>
      <c r="I18" s="1"/>
      <c r="J18" s="1"/>
      <c r="K18" s="1"/>
      <c r="L18" s="1"/>
      <c r="M18" s="1"/>
      <c r="N18" s="1"/>
      <c r="O18" s="1"/>
      <c r="P18" s="1"/>
      <c r="Q18" s="1"/>
      <c r="R18" s="1"/>
      <c r="S18" s="1"/>
      <c r="T18" s="1"/>
      <c r="U18" s="1"/>
      <c r="V18" s="1"/>
      <c r="W18" s="1"/>
      <c r="X18" s="1"/>
      <c r="Y18" s="1"/>
      <c r="Z18" s="1"/>
    </row>
    <row r="19" spans="1:26" ht="22.5" customHeight="1" x14ac:dyDescent="0.2">
      <c r="A19" s="1"/>
      <c r="B19" s="132" t="s">
        <v>332</v>
      </c>
      <c r="C19" s="634" t="s">
        <v>479</v>
      </c>
      <c r="D19" s="620"/>
      <c r="E19" s="620"/>
      <c r="F19" s="620"/>
      <c r="G19" s="621"/>
      <c r="H19" s="1"/>
      <c r="I19" s="1"/>
      <c r="J19" s="1"/>
      <c r="K19" s="1"/>
      <c r="L19" s="1"/>
      <c r="M19" s="1"/>
      <c r="N19" s="1"/>
      <c r="O19" s="1"/>
      <c r="P19" s="1"/>
      <c r="Q19" s="1"/>
      <c r="R19" s="1"/>
      <c r="S19" s="1"/>
      <c r="T19" s="1"/>
      <c r="U19" s="1"/>
      <c r="V19" s="1"/>
      <c r="W19" s="1"/>
      <c r="X19" s="1"/>
      <c r="Y19" s="1"/>
      <c r="Z19" s="1"/>
    </row>
    <row r="20" spans="1:26" ht="9.7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8.2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21" customHeight="1" x14ac:dyDescent="0.2">
      <c r="A23" s="1"/>
      <c r="B23" s="129" t="s">
        <v>322</v>
      </c>
      <c r="C23" s="625" t="s">
        <v>174</v>
      </c>
      <c r="D23" s="620"/>
      <c r="E23" s="620"/>
      <c r="F23" s="620"/>
      <c r="G23" s="621"/>
      <c r="I23" s="1"/>
      <c r="J23" s="1"/>
      <c r="K23" s="1"/>
      <c r="L23" s="1"/>
      <c r="M23" s="1"/>
      <c r="N23" s="1"/>
      <c r="O23" s="1"/>
      <c r="P23" s="1"/>
      <c r="Q23" s="1"/>
      <c r="R23" s="1"/>
      <c r="S23" s="1"/>
      <c r="T23" s="1"/>
      <c r="U23" s="1"/>
      <c r="V23" s="1"/>
      <c r="W23" s="1"/>
      <c r="X23" s="1"/>
      <c r="Y23" s="1"/>
      <c r="Z23" s="1"/>
    </row>
    <row r="24" spans="1:26" ht="18.75" customHeight="1" x14ac:dyDescent="0.2">
      <c r="A24" s="1"/>
      <c r="B24" s="130" t="s">
        <v>323</v>
      </c>
      <c r="C24" s="625" t="s">
        <v>175</v>
      </c>
      <c r="D24" s="620"/>
      <c r="E24" s="620"/>
      <c r="F24" s="620"/>
      <c r="G24" s="621"/>
      <c r="H24" s="1"/>
      <c r="I24" s="1"/>
      <c r="J24" s="1"/>
      <c r="K24" s="1"/>
      <c r="L24" s="1"/>
      <c r="M24" s="1"/>
      <c r="N24" s="1"/>
      <c r="O24" s="1"/>
      <c r="P24" s="1"/>
      <c r="Q24" s="1"/>
      <c r="R24" s="1"/>
      <c r="S24" s="1"/>
      <c r="T24" s="1"/>
      <c r="U24" s="1"/>
      <c r="V24" s="1"/>
      <c r="W24" s="1"/>
      <c r="X24" s="1"/>
      <c r="Y24" s="1"/>
      <c r="Z24" s="1"/>
    </row>
    <row r="25" spans="1:26" ht="29.25" customHeight="1" x14ac:dyDescent="0.2">
      <c r="A25" s="1"/>
      <c r="B25" s="130" t="s">
        <v>324</v>
      </c>
      <c r="C25" s="624" t="s">
        <v>480</v>
      </c>
      <c r="D25" s="620"/>
      <c r="E25" s="620"/>
      <c r="F25" s="620"/>
      <c r="G25" s="621"/>
      <c r="H25" s="1"/>
      <c r="I25" s="1"/>
      <c r="J25" s="1"/>
      <c r="K25" s="1"/>
      <c r="L25" s="1"/>
      <c r="M25" s="1"/>
      <c r="N25" s="1"/>
      <c r="O25" s="1"/>
      <c r="P25" s="1"/>
      <c r="Q25" s="1"/>
      <c r="R25" s="1"/>
      <c r="S25" s="1"/>
      <c r="T25" s="1"/>
      <c r="U25" s="1"/>
      <c r="V25" s="1"/>
      <c r="W25" s="1"/>
      <c r="X25" s="1"/>
      <c r="Y25" s="1"/>
      <c r="Z25" s="1"/>
    </row>
    <row r="26" spans="1:26" ht="15.75" customHeight="1" x14ac:dyDescent="0.2">
      <c r="A26" s="1"/>
      <c r="B26" s="131" t="s">
        <v>326</v>
      </c>
      <c r="C26" s="640" t="s">
        <v>340</v>
      </c>
      <c r="D26" s="638"/>
      <c r="E26" s="638"/>
      <c r="F26" s="638"/>
      <c r="G26" s="639"/>
      <c r="H26" s="1"/>
      <c r="I26" s="1"/>
      <c r="J26" s="1"/>
      <c r="K26" s="1"/>
      <c r="L26" s="1"/>
      <c r="M26" s="1"/>
      <c r="N26" s="1"/>
      <c r="O26" s="1"/>
      <c r="P26" s="1"/>
      <c r="Q26" s="1"/>
      <c r="R26" s="1"/>
      <c r="S26" s="1"/>
      <c r="T26" s="1"/>
      <c r="U26" s="1"/>
      <c r="V26" s="1"/>
      <c r="W26" s="1"/>
      <c r="X26" s="1"/>
      <c r="Y26" s="1"/>
      <c r="Z26" s="1"/>
    </row>
    <row r="27" spans="1:26" ht="21" customHeight="1" x14ac:dyDescent="0.2">
      <c r="A27" s="1"/>
      <c r="B27" s="132" t="s">
        <v>328</v>
      </c>
      <c r="C27" s="635" t="s">
        <v>469</v>
      </c>
      <c r="D27" s="620"/>
      <c r="E27" s="620"/>
      <c r="F27" s="620"/>
      <c r="G27" s="621"/>
      <c r="H27" s="1"/>
      <c r="I27" s="1"/>
      <c r="J27" s="1"/>
      <c r="K27" s="1"/>
      <c r="L27" s="1"/>
      <c r="M27" s="1"/>
      <c r="N27" s="1"/>
      <c r="O27" s="1"/>
      <c r="P27" s="1"/>
      <c r="Q27" s="1"/>
      <c r="R27" s="1"/>
      <c r="S27" s="1"/>
      <c r="T27" s="1"/>
      <c r="U27" s="1"/>
      <c r="V27" s="1"/>
      <c r="W27" s="1"/>
      <c r="X27" s="1"/>
      <c r="Y27" s="1"/>
      <c r="Z27" s="1"/>
    </row>
    <row r="28" spans="1:26" ht="21" customHeight="1" x14ac:dyDescent="0.2">
      <c r="A28" s="1"/>
      <c r="B28" s="132" t="s">
        <v>330</v>
      </c>
      <c r="C28" s="635" t="s">
        <v>476</v>
      </c>
      <c r="D28" s="620"/>
      <c r="E28" s="620"/>
      <c r="F28" s="620"/>
      <c r="G28" s="621"/>
      <c r="H28" s="1"/>
      <c r="I28" s="1"/>
      <c r="J28" s="1"/>
      <c r="K28" s="1"/>
      <c r="L28" s="1"/>
      <c r="M28" s="1"/>
      <c r="N28" s="1"/>
      <c r="O28" s="1"/>
      <c r="P28" s="1"/>
      <c r="Q28" s="1"/>
      <c r="R28" s="1"/>
      <c r="S28" s="1"/>
      <c r="T28" s="1"/>
      <c r="U28" s="1"/>
      <c r="V28" s="1"/>
      <c r="W28" s="1"/>
      <c r="X28" s="1"/>
      <c r="Y28" s="1"/>
      <c r="Z28" s="1"/>
    </row>
    <row r="29" spans="1:26" ht="18.75" customHeight="1" x14ac:dyDescent="0.2">
      <c r="A29" s="1"/>
      <c r="B29" s="132" t="s">
        <v>332</v>
      </c>
      <c r="C29" s="634" t="s">
        <v>481</v>
      </c>
      <c r="D29" s="620"/>
      <c r="E29" s="620"/>
      <c r="F29" s="620"/>
      <c r="G29" s="621"/>
      <c r="H29" s="1"/>
      <c r="I29" s="1"/>
      <c r="J29" s="1"/>
      <c r="K29" s="1"/>
      <c r="L29" s="1"/>
      <c r="M29" s="1"/>
      <c r="N29" s="1"/>
      <c r="O29" s="1"/>
      <c r="P29" s="1"/>
      <c r="Q29" s="1"/>
      <c r="R29" s="1"/>
      <c r="S29" s="1"/>
      <c r="T29" s="1"/>
      <c r="U29" s="1"/>
      <c r="V29" s="1"/>
      <c r="W29" s="1"/>
      <c r="X29" s="1"/>
      <c r="Y29" s="1"/>
      <c r="Z29" s="1"/>
    </row>
    <row r="30" spans="1:26" ht="15.75" customHeight="1" x14ac:dyDescent="0.2">
      <c r="A30" s="1"/>
      <c r="B30" s="134"/>
      <c r="C30" s="134"/>
      <c r="D30" s="134"/>
      <c r="E30" s="134"/>
      <c r="F30" s="134"/>
      <c r="G30" s="134"/>
      <c r="H30" s="1"/>
      <c r="I30" s="1"/>
      <c r="J30" s="1"/>
      <c r="K30" s="1"/>
      <c r="L30" s="1"/>
      <c r="M30" s="1"/>
      <c r="N30" s="1"/>
      <c r="O30" s="1"/>
      <c r="P30" s="1"/>
      <c r="Q30" s="1"/>
      <c r="R30" s="1"/>
      <c r="S30" s="1"/>
      <c r="T30" s="1"/>
      <c r="U30" s="1"/>
      <c r="V30" s="1"/>
      <c r="W30" s="1"/>
      <c r="X30" s="1"/>
      <c r="Y30" s="1"/>
      <c r="Z30" s="1"/>
    </row>
    <row r="31" spans="1:26" ht="15.75" customHeight="1" x14ac:dyDescent="0.2">
      <c r="A31" s="1"/>
      <c r="B31" s="133"/>
      <c r="C31" s="133"/>
      <c r="D31" s="133"/>
      <c r="E31" s="133"/>
      <c r="F31" s="133"/>
      <c r="G31" s="133"/>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7.25" customHeight="1" x14ac:dyDescent="0.2">
      <c r="A33" s="1"/>
      <c r="B33" s="129" t="s">
        <v>322</v>
      </c>
      <c r="C33" s="625" t="s">
        <v>183</v>
      </c>
      <c r="D33" s="620"/>
      <c r="E33" s="620"/>
      <c r="F33" s="620"/>
      <c r="G33" s="621"/>
      <c r="I33" s="1"/>
      <c r="J33" s="1"/>
      <c r="K33" s="1"/>
      <c r="L33" s="1"/>
      <c r="M33" s="1"/>
      <c r="N33" s="1"/>
      <c r="O33" s="1"/>
      <c r="P33" s="1"/>
      <c r="Q33" s="1"/>
      <c r="R33" s="1"/>
      <c r="S33" s="1"/>
      <c r="T33" s="1"/>
      <c r="U33" s="1"/>
      <c r="V33" s="1"/>
      <c r="W33" s="1"/>
      <c r="X33" s="1"/>
      <c r="Y33" s="1"/>
      <c r="Z33" s="1"/>
    </row>
    <row r="34" spans="1:26" ht="18" customHeight="1" x14ac:dyDescent="0.2">
      <c r="A34" s="1"/>
      <c r="B34" s="130" t="s">
        <v>323</v>
      </c>
      <c r="C34" s="625" t="s">
        <v>184</v>
      </c>
      <c r="D34" s="620"/>
      <c r="E34" s="620"/>
      <c r="F34" s="620"/>
      <c r="G34" s="621"/>
      <c r="H34" s="1"/>
      <c r="I34" s="1"/>
      <c r="J34" s="1"/>
      <c r="K34" s="1"/>
      <c r="L34" s="1"/>
      <c r="M34" s="1"/>
      <c r="N34" s="1"/>
      <c r="O34" s="1"/>
      <c r="P34" s="1"/>
      <c r="Q34" s="1"/>
      <c r="R34" s="1"/>
      <c r="S34" s="1"/>
      <c r="T34" s="1"/>
      <c r="U34" s="1"/>
      <c r="V34" s="1"/>
      <c r="W34" s="1"/>
      <c r="X34" s="1"/>
      <c r="Y34" s="1"/>
      <c r="Z34" s="1"/>
    </row>
    <row r="35" spans="1:26" ht="41.25" customHeight="1" x14ac:dyDescent="0.2">
      <c r="A35" s="1"/>
      <c r="B35" s="130" t="s">
        <v>324</v>
      </c>
      <c r="C35" s="624" t="s">
        <v>482</v>
      </c>
      <c r="D35" s="620"/>
      <c r="E35" s="620"/>
      <c r="F35" s="620"/>
      <c r="G35" s="621"/>
      <c r="H35" s="1"/>
      <c r="I35" s="1"/>
      <c r="J35" s="1"/>
      <c r="K35" s="1"/>
      <c r="L35" s="1"/>
      <c r="M35" s="1"/>
      <c r="N35" s="1"/>
      <c r="O35" s="1"/>
      <c r="P35" s="1"/>
      <c r="Q35" s="1"/>
      <c r="R35" s="1"/>
      <c r="S35" s="1"/>
      <c r="T35" s="1"/>
      <c r="U35" s="1"/>
      <c r="V35" s="1"/>
      <c r="W35" s="1"/>
      <c r="X35" s="1"/>
      <c r="Y35" s="1"/>
      <c r="Z35" s="1"/>
    </row>
    <row r="36" spans="1:26" ht="15.75" customHeight="1" x14ac:dyDescent="0.2">
      <c r="A36" s="1"/>
      <c r="B36" s="131" t="s">
        <v>339</v>
      </c>
      <c r="C36" s="640" t="s">
        <v>340</v>
      </c>
      <c r="D36" s="638"/>
      <c r="E36" s="638"/>
      <c r="F36" s="638"/>
      <c r="G36" s="639"/>
      <c r="H36" s="1"/>
      <c r="I36" s="1"/>
      <c r="J36" s="1"/>
      <c r="K36" s="1"/>
      <c r="L36" s="1"/>
      <c r="M36" s="1"/>
      <c r="N36" s="1"/>
      <c r="O36" s="1"/>
      <c r="P36" s="1"/>
      <c r="Q36" s="1"/>
      <c r="R36" s="1"/>
      <c r="S36" s="1"/>
      <c r="T36" s="1"/>
      <c r="U36" s="1"/>
      <c r="V36" s="1"/>
      <c r="W36" s="1"/>
      <c r="X36" s="1"/>
      <c r="Y36" s="1"/>
      <c r="Z36" s="1"/>
    </row>
    <row r="37" spans="1:26" ht="21" customHeight="1" x14ac:dyDescent="0.2">
      <c r="A37" s="1"/>
      <c r="B37" s="132" t="s">
        <v>328</v>
      </c>
      <c r="C37" s="635" t="s">
        <v>345</v>
      </c>
      <c r="D37" s="620"/>
      <c r="E37" s="620"/>
      <c r="F37" s="620"/>
      <c r="G37" s="621"/>
      <c r="H37" s="1"/>
      <c r="I37" s="1"/>
      <c r="J37" s="1"/>
      <c r="K37" s="1"/>
      <c r="L37" s="1"/>
      <c r="M37" s="1"/>
      <c r="N37" s="1"/>
      <c r="O37" s="1"/>
      <c r="P37" s="1"/>
      <c r="Q37" s="1"/>
      <c r="R37" s="1"/>
      <c r="S37" s="1"/>
      <c r="T37" s="1"/>
      <c r="U37" s="1"/>
      <c r="V37" s="1"/>
      <c r="W37" s="1"/>
      <c r="X37" s="1"/>
      <c r="Y37" s="1"/>
      <c r="Z37" s="1"/>
    </row>
    <row r="38" spans="1:26" ht="35.25" customHeight="1" x14ac:dyDescent="0.2">
      <c r="A38" s="1"/>
      <c r="B38" s="132" t="s">
        <v>330</v>
      </c>
      <c r="C38" s="648" t="s">
        <v>483</v>
      </c>
      <c r="D38" s="620"/>
      <c r="E38" s="620"/>
      <c r="F38" s="620"/>
      <c r="G38" s="621"/>
      <c r="H38" s="1"/>
      <c r="I38" s="1"/>
      <c r="J38" s="1"/>
      <c r="K38" s="1"/>
      <c r="L38" s="1"/>
      <c r="M38" s="1"/>
      <c r="N38" s="1"/>
      <c r="O38" s="1"/>
      <c r="P38" s="1"/>
      <c r="Q38" s="1"/>
      <c r="R38" s="1"/>
      <c r="S38" s="1"/>
      <c r="T38" s="1"/>
      <c r="U38" s="1"/>
      <c r="V38" s="1"/>
      <c r="W38" s="1"/>
      <c r="X38" s="1"/>
      <c r="Y38" s="1"/>
      <c r="Z38" s="1"/>
    </row>
    <row r="39" spans="1:26" ht="25.5" customHeight="1" x14ac:dyDescent="0.2">
      <c r="A39" s="1"/>
      <c r="B39" s="132" t="s">
        <v>332</v>
      </c>
      <c r="C39" s="634" t="s">
        <v>484</v>
      </c>
      <c r="D39" s="620"/>
      <c r="E39" s="620"/>
      <c r="F39" s="620"/>
      <c r="G39" s="62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8.25" customHeight="1" x14ac:dyDescent="0.2">
      <c r="A41" s="1"/>
      <c r="B41" s="133"/>
      <c r="C41" s="133"/>
      <c r="D41" s="133"/>
      <c r="E41" s="133"/>
      <c r="F41" s="133"/>
      <c r="G41" s="133"/>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printOptions horizontalCentered="1" gridLines="1"/>
  <pageMargins left="0.7" right="0.7" top="0.75" bottom="0.75" header="0" footer="0"/>
  <pageSetup paperSize="9" fitToHeight="0" pageOrder="overThenDown" orientation="landscape"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defaultColWidth="12.5703125" defaultRowHeight="15" customHeight="1" x14ac:dyDescent="0.2"/>
  <cols>
    <col min="1" max="1" width="5.85546875" customWidth="1"/>
    <col min="2" max="2" width="35" customWidth="1"/>
    <col min="3" max="3" width="29.42578125" customWidth="1"/>
    <col min="4" max="6" width="11.42578125" customWidth="1"/>
    <col min="7" max="7" width="46.28515625" customWidth="1"/>
    <col min="8" max="26" width="11.42578125" customWidth="1"/>
  </cols>
  <sheetData>
    <row r="1" spans="1:7" ht="12.75" customHeight="1" x14ac:dyDescent="0.25">
      <c r="A1" s="1"/>
      <c r="B1" s="626" t="s">
        <v>485</v>
      </c>
      <c r="C1" s="618"/>
      <c r="D1" s="618"/>
      <c r="E1" s="618"/>
      <c r="F1" s="618"/>
      <c r="G1" s="618"/>
    </row>
    <row r="2" spans="1:7" ht="12.75" customHeight="1" x14ac:dyDescent="0.2">
      <c r="A2" s="1"/>
      <c r="B2" s="1"/>
      <c r="C2" s="1"/>
      <c r="D2" s="1"/>
      <c r="E2" s="1"/>
      <c r="F2" s="1"/>
      <c r="G2" s="1"/>
    </row>
    <row r="3" spans="1:7" ht="12.75" customHeight="1" x14ac:dyDescent="0.2">
      <c r="A3" s="1"/>
      <c r="B3" s="129" t="s">
        <v>322</v>
      </c>
      <c r="C3" s="625" t="s">
        <v>486</v>
      </c>
      <c r="D3" s="620"/>
      <c r="E3" s="620"/>
      <c r="F3" s="620"/>
      <c r="G3" s="621"/>
    </row>
    <row r="4" spans="1:7" ht="21.75" customHeight="1" x14ac:dyDescent="0.2">
      <c r="A4" s="1"/>
      <c r="B4" s="130" t="s">
        <v>323</v>
      </c>
      <c r="C4" s="625" t="s">
        <v>190</v>
      </c>
      <c r="D4" s="620"/>
      <c r="E4" s="620"/>
      <c r="F4" s="620"/>
      <c r="G4" s="621"/>
    </row>
    <row r="5" spans="1:7" ht="12.75" customHeight="1" x14ac:dyDescent="0.2">
      <c r="A5" s="1"/>
      <c r="B5" s="130" t="s">
        <v>324</v>
      </c>
      <c r="C5" s="624" t="s">
        <v>487</v>
      </c>
      <c r="D5" s="620"/>
      <c r="E5" s="620"/>
      <c r="F5" s="620"/>
      <c r="G5" s="621"/>
    </row>
    <row r="6" spans="1:7" ht="27" customHeight="1" x14ac:dyDescent="0.2">
      <c r="A6" s="1"/>
      <c r="B6" s="131" t="s">
        <v>326</v>
      </c>
      <c r="C6" s="640" t="s">
        <v>193</v>
      </c>
      <c r="D6" s="638"/>
      <c r="E6" s="638"/>
      <c r="F6" s="638"/>
      <c r="G6" s="639"/>
    </row>
    <row r="7" spans="1:7" ht="12.75" customHeight="1" x14ac:dyDescent="0.2">
      <c r="A7" s="1"/>
      <c r="B7" s="132" t="s">
        <v>328</v>
      </c>
      <c r="C7" s="635" t="s">
        <v>345</v>
      </c>
      <c r="D7" s="620"/>
      <c r="E7" s="620"/>
      <c r="F7" s="620"/>
      <c r="G7" s="621"/>
    </row>
    <row r="8" spans="1:7" ht="20.25" customHeight="1" x14ac:dyDescent="0.2">
      <c r="A8" s="1"/>
      <c r="B8" s="132" t="s">
        <v>330</v>
      </c>
      <c r="C8" s="648" t="s">
        <v>488</v>
      </c>
      <c r="D8" s="620"/>
      <c r="E8" s="620"/>
      <c r="F8" s="620"/>
      <c r="G8" s="621"/>
    </row>
    <row r="9" spans="1:7" ht="12.75" customHeight="1" x14ac:dyDescent="0.2">
      <c r="A9" s="1"/>
      <c r="B9" s="132" t="s">
        <v>332</v>
      </c>
      <c r="C9" s="634" t="s">
        <v>489</v>
      </c>
      <c r="D9" s="620"/>
      <c r="E9" s="620"/>
      <c r="F9" s="620"/>
      <c r="G9" s="621"/>
    </row>
    <row r="10" spans="1:7" ht="12.75" customHeight="1" x14ac:dyDescent="0.2">
      <c r="A10" s="1"/>
      <c r="B10" s="134"/>
      <c r="C10" s="134"/>
      <c r="D10" s="134"/>
      <c r="E10" s="134"/>
      <c r="F10" s="134"/>
      <c r="G10" s="134"/>
    </row>
    <row r="11" spans="1:7" ht="12.75" customHeight="1" x14ac:dyDescent="0.2">
      <c r="A11" s="1"/>
      <c r="B11" s="133"/>
      <c r="C11" s="133"/>
      <c r="D11" s="133"/>
      <c r="E11" s="133"/>
      <c r="F11" s="133"/>
      <c r="G11" s="133"/>
    </row>
    <row r="12" spans="1:7" ht="12.75" customHeight="1" x14ac:dyDescent="0.2">
      <c r="A12" s="1"/>
      <c r="B12" s="1"/>
      <c r="C12" s="1"/>
      <c r="D12" s="1"/>
      <c r="E12" s="1"/>
      <c r="F12" s="1"/>
      <c r="G12" s="1"/>
    </row>
    <row r="13" spans="1:7" ht="12.75" customHeight="1" x14ac:dyDescent="0.2">
      <c r="A13" s="1"/>
      <c r="B13" s="129" t="s">
        <v>322</v>
      </c>
      <c r="C13" s="625" t="s">
        <v>194</v>
      </c>
      <c r="D13" s="620"/>
      <c r="E13" s="620"/>
      <c r="F13" s="620"/>
      <c r="G13" s="621"/>
    </row>
    <row r="14" spans="1:7" ht="12.75" customHeight="1" x14ac:dyDescent="0.2">
      <c r="A14" s="1"/>
      <c r="B14" s="130" t="s">
        <v>323</v>
      </c>
      <c r="C14" s="625" t="s">
        <v>490</v>
      </c>
      <c r="D14" s="620"/>
      <c r="E14" s="620"/>
      <c r="F14" s="620"/>
      <c r="G14" s="621"/>
    </row>
    <row r="15" spans="1:7" ht="12.75" customHeight="1" x14ac:dyDescent="0.2">
      <c r="A15" s="1"/>
      <c r="B15" s="130" t="s">
        <v>324</v>
      </c>
      <c r="C15" s="624" t="s">
        <v>491</v>
      </c>
      <c r="D15" s="620"/>
      <c r="E15" s="620"/>
      <c r="F15" s="620"/>
      <c r="G15" s="621"/>
    </row>
    <row r="16" spans="1:7" ht="12.75" customHeight="1" x14ac:dyDescent="0.2">
      <c r="A16" s="1"/>
      <c r="B16" s="131" t="s">
        <v>326</v>
      </c>
      <c r="C16" s="640" t="s">
        <v>193</v>
      </c>
      <c r="D16" s="638"/>
      <c r="E16" s="638"/>
      <c r="F16" s="638"/>
      <c r="G16" s="639"/>
    </row>
    <row r="17" spans="1:7" ht="12.75" customHeight="1" x14ac:dyDescent="0.2">
      <c r="A17" s="1"/>
      <c r="B17" s="132" t="s">
        <v>328</v>
      </c>
      <c r="C17" s="635" t="s">
        <v>345</v>
      </c>
      <c r="D17" s="620"/>
      <c r="E17" s="620"/>
      <c r="F17" s="620"/>
      <c r="G17" s="621"/>
    </row>
    <row r="18" spans="1:7" ht="18.75" customHeight="1" x14ac:dyDescent="0.2">
      <c r="A18" s="1"/>
      <c r="B18" s="132" t="s">
        <v>330</v>
      </c>
      <c r="C18" s="648" t="s">
        <v>492</v>
      </c>
      <c r="D18" s="620"/>
      <c r="E18" s="620"/>
      <c r="F18" s="620"/>
      <c r="G18" s="621"/>
    </row>
    <row r="19" spans="1:7" ht="30.75" customHeight="1" x14ac:dyDescent="0.2">
      <c r="A19" s="1"/>
      <c r="B19" s="132" t="s">
        <v>332</v>
      </c>
      <c r="C19" s="634" t="s">
        <v>493</v>
      </c>
      <c r="D19" s="620"/>
      <c r="E19" s="620"/>
      <c r="F19" s="620"/>
      <c r="G19" s="621"/>
    </row>
    <row r="20" spans="1:7" ht="12.75" customHeight="1" x14ac:dyDescent="0.2">
      <c r="A20" s="1"/>
      <c r="B20" s="134"/>
      <c r="C20" s="134"/>
      <c r="D20" s="134"/>
      <c r="E20" s="134"/>
      <c r="F20" s="134"/>
      <c r="G20" s="134"/>
    </row>
    <row r="21" spans="1:7" ht="12.75" customHeight="1" x14ac:dyDescent="0.2">
      <c r="A21" s="1"/>
      <c r="B21" s="133"/>
      <c r="C21" s="133"/>
      <c r="D21" s="133"/>
      <c r="E21" s="133"/>
      <c r="F21" s="133"/>
      <c r="G21" s="133"/>
    </row>
    <row r="22" spans="1:7" ht="12.75" customHeight="1" x14ac:dyDescent="0.2">
      <c r="A22" s="1"/>
      <c r="B22" s="1"/>
      <c r="C22" s="1"/>
      <c r="D22" s="1"/>
      <c r="E22" s="1"/>
      <c r="F22" s="1"/>
      <c r="G22" s="1"/>
    </row>
    <row r="23" spans="1:7" ht="12.75" customHeight="1" x14ac:dyDescent="0.2">
      <c r="A23" s="1"/>
      <c r="B23" s="129" t="s">
        <v>322</v>
      </c>
      <c r="C23" s="625" t="s">
        <v>196</v>
      </c>
      <c r="D23" s="620"/>
      <c r="E23" s="620"/>
      <c r="F23" s="620"/>
      <c r="G23" s="621"/>
    </row>
    <row r="24" spans="1:7" ht="12.75" customHeight="1" x14ac:dyDescent="0.2">
      <c r="A24" s="1"/>
      <c r="B24" s="130" t="s">
        <v>323</v>
      </c>
      <c r="C24" s="625" t="s">
        <v>197</v>
      </c>
      <c r="D24" s="620"/>
      <c r="E24" s="620"/>
      <c r="F24" s="620"/>
      <c r="G24" s="621"/>
    </row>
    <row r="25" spans="1:7" ht="25.5" customHeight="1" x14ac:dyDescent="0.2">
      <c r="A25" s="1"/>
      <c r="B25" s="130" t="s">
        <v>324</v>
      </c>
      <c r="C25" s="624" t="s">
        <v>494</v>
      </c>
      <c r="D25" s="620"/>
      <c r="E25" s="620"/>
      <c r="F25" s="620"/>
      <c r="G25" s="621"/>
    </row>
    <row r="26" spans="1:7" ht="12.75" customHeight="1" x14ac:dyDescent="0.2">
      <c r="A26" s="1"/>
      <c r="B26" s="131" t="s">
        <v>339</v>
      </c>
      <c r="C26" s="640" t="s">
        <v>193</v>
      </c>
      <c r="D26" s="638"/>
      <c r="E26" s="638"/>
      <c r="F26" s="638"/>
      <c r="G26" s="639"/>
    </row>
    <row r="27" spans="1:7" ht="24" customHeight="1" x14ac:dyDescent="0.2">
      <c r="A27" s="1"/>
      <c r="B27" s="132" t="s">
        <v>328</v>
      </c>
      <c r="C27" s="635" t="s">
        <v>345</v>
      </c>
      <c r="D27" s="620"/>
      <c r="E27" s="620"/>
      <c r="F27" s="620"/>
      <c r="G27" s="621"/>
    </row>
    <row r="28" spans="1:7" ht="21.75" customHeight="1" x14ac:dyDescent="0.2">
      <c r="A28" s="1"/>
      <c r="B28" s="132" t="s">
        <v>330</v>
      </c>
      <c r="C28" s="648" t="s">
        <v>492</v>
      </c>
      <c r="D28" s="620"/>
      <c r="E28" s="620"/>
      <c r="F28" s="620"/>
      <c r="G28" s="621"/>
    </row>
    <row r="29" spans="1:7" ht="12.75" customHeight="1" x14ac:dyDescent="0.2">
      <c r="A29" s="1"/>
      <c r="B29" s="132" t="s">
        <v>332</v>
      </c>
      <c r="C29" s="634" t="s">
        <v>495</v>
      </c>
      <c r="D29" s="620"/>
      <c r="E29" s="620"/>
      <c r="F29" s="620"/>
      <c r="G29" s="621"/>
    </row>
    <row r="30" spans="1:7" ht="12.75" customHeight="1" x14ac:dyDescent="0.2">
      <c r="A30" s="1"/>
      <c r="B30" s="134"/>
      <c r="C30" s="134"/>
      <c r="D30" s="134"/>
      <c r="E30" s="134"/>
      <c r="F30" s="134"/>
      <c r="G30" s="134"/>
    </row>
    <row r="31" spans="1:7" ht="12.75" customHeight="1" x14ac:dyDescent="0.2">
      <c r="A31" s="1"/>
      <c r="B31" s="133"/>
      <c r="C31" s="133"/>
      <c r="D31" s="133"/>
      <c r="E31" s="133"/>
      <c r="F31" s="133"/>
      <c r="G31" s="133"/>
    </row>
    <row r="32" spans="1:7" ht="12.75" customHeight="1" x14ac:dyDescent="0.2">
      <c r="B32" s="1"/>
      <c r="C32" s="1"/>
      <c r="D32" s="1"/>
      <c r="E32" s="1"/>
      <c r="F32" s="1"/>
      <c r="G32" s="1"/>
    </row>
    <row r="33" spans="2:7" ht="12.75" customHeight="1" x14ac:dyDescent="0.2">
      <c r="B33" s="129" t="s">
        <v>322</v>
      </c>
      <c r="C33" s="625" t="s">
        <v>198</v>
      </c>
      <c r="D33" s="620"/>
      <c r="E33" s="620"/>
      <c r="F33" s="620"/>
      <c r="G33" s="621"/>
    </row>
    <row r="34" spans="2:7" ht="12.75" customHeight="1" x14ac:dyDescent="0.2">
      <c r="B34" s="130" t="s">
        <v>323</v>
      </c>
      <c r="C34" s="625" t="s">
        <v>199</v>
      </c>
      <c r="D34" s="620"/>
      <c r="E34" s="620"/>
      <c r="F34" s="620"/>
      <c r="G34" s="621"/>
    </row>
    <row r="35" spans="2:7" ht="12.75" customHeight="1" x14ac:dyDescent="0.2">
      <c r="B35" s="130" t="s">
        <v>324</v>
      </c>
      <c r="C35" s="624" t="s">
        <v>496</v>
      </c>
      <c r="D35" s="620"/>
      <c r="E35" s="620"/>
      <c r="F35" s="620"/>
      <c r="G35" s="621"/>
    </row>
    <row r="36" spans="2:7" ht="12.75" customHeight="1" x14ac:dyDescent="0.2">
      <c r="B36" s="131" t="s">
        <v>326</v>
      </c>
      <c r="C36" s="640" t="s">
        <v>32</v>
      </c>
      <c r="D36" s="638"/>
      <c r="E36" s="638"/>
      <c r="F36" s="638"/>
      <c r="G36" s="639"/>
    </row>
    <row r="37" spans="2:7" ht="12.75" customHeight="1" x14ac:dyDescent="0.2">
      <c r="B37" s="132" t="s">
        <v>328</v>
      </c>
      <c r="C37" s="635" t="s">
        <v>345</v>
      </c>
      <c r="D37" s="620"/>
      <c r="E37" s="620"/>
      <c r="F37" s="620"/>
      <c r="G37" s="621"/>
    </row>
    <row r="38" spans="2:7" ht="22.5" customHeight="1" x14ac:dyDescent="0.2">
      <c r="B38" s="132" t="s">
        <v>330</v>
      </c>
      <c r="C38" s="649" t="s">
        <v>497</v>
      </c>
      <c r="D38" s="618"/>
      <c r="E38" s="618"/>
      <c r="F38" s="618"/>
      <c r="G38" s="618"/>
    </row>
    <row r="39" spans="2:7" ht="42.75" customHeight="1" x14ac:dyDescent="0.2">
      <c r="B39" s="132" t="s">
        <v>332</v>
      </c>
      <c r="C39" s="634" t="s">
        <v>498</v>
      </c>
      <c r="D39" s="620"/>
      <c r="E39" s="620"/>
      <c r="F39" s="620"/>
      <c r="G39" s="621"/>
    </row>
    <row r="40" spans="2:7" ht="12.75" customHeight="1" x14ac:dyDescent="0.2">
      <c r="B40" s="134"/>
      <c r="C40" s="134"/>
      <c r="D40" s="134"/>
      <c r="E40" s="134"/>
      <c r="F40" s="134"/>
      <c r="G40" s="134"/>
    </row>
    <row r="41" spans="2:7" ht="8.25" customHeight="1" x14ac:dyDescent="0.2">
      <c r="B41" s="133"/>
      <c r="C41" s="133"/>
      <c r="D41" s="133"/>
      <c r="E41" s="133"/>
      <c r="F41" s="133"/>
      <c r="G41" s="133"/>
    </row>
    <row r="42" spans="2:7" ht="12.75" customHeight="1" x14ac:dyDescent="0.2"/>
    <row r="43" spans="2:7" ht="12.75" customHeight="1" x14ac:dyDescent="0.2"/>
    <row r="44" spans="2:7" ht="12.75" customHeight="1" x14ac:dyDescent="0.2"/>
    <row r="45" spans="2:7" ht="12.75" customHeight="1" x14ac:dyDescent="0.2"/>
    <row r="46" spans="2:7" ht="12.75" customHeight="1" x14ac:dyDescent="0.2"/>
    <row r="47" spans="2:7" ht="12.75" customHeight="1" x14ac:dyDescent="0.2"/>
    <row r="48" spans="2: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heetViews>
  <sheetFormatPr defaultColWidth="12.5703125" defaultRowHeight="15" customHeight="1" x14ac:dyDescent="0.2"/>
  <cols>
    <col min="1" max="1" width="3.42578125" customWidth="1"/>
    <col min="2" max="2" width="26.28515625" customWidth="1"/>
    <col min="3" max="3" width="83.7109375" customWidth="1"/>
    <col min="4" max="4" width="3.42578125" customWidth="1"/>
    <col min="5" max="5" width="14.140625" customWidth="1"/>
    <col min="6" max="7" width="9" customWidth="1"/>
  </cols>
  <sheetData>
    <row r="1" spans="1:26" ht="22.5" customHeight="1" x14ac:dyDescent="0.25">
      <c r="A1" s="1"/>
      <c r="B1" s="626" t="s">
        <v>499</v>
      </c>
      <c r="C1" s="618"/>
      <c r="D1" s="618"/>
      <c r="E1" s="618"/>
      <c r="F1" s="618"/>
      <c r="G1" s="618"/>
      <c r="H1" s="1"/>
      <c r="I1" s="1"/>
      <c r="J1" s="1"/>
      <c r="K1" s="1"/>
      <c r="L1" s="1"/>
      <c r="M1" s="1"/>
      <c r="N1" s="1"/>
      <c r="O1" s="1"/>
      <c r="P1" s="1"/>
      <c r="Q1" s="1"/>
      <c r="R1" s="1"/>
      <c r="S1" s="1"/>
      <c r="T1" s="1"/>
      <c r="U1" s="1"/>
      <c r="V1" s="1"/>
      <c r="W1" s="1"/>
      <c r="X1" s="1"/>
      <c r="Y1" s="1"/>
      <c r="Z1" s="1"/>
    </row>
    <row r="2" spans="1:26" ht="15.7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22.5" customHeight="1" x14ac:dyDescent="0.2">
      <c r="A4" s="1"/>
      <c r="B4" s="129" t="s">
        <v>322</v>
      </c>
      <c r="C4" s="625" t="s">
        <v>200</v>
      </c>
      <c r="D4" s="620"/>
      <c r="E4" s="620"/>
      <c r="F4" s="620"/>
      <c r="G4" s="621"/>
      <c r="H4" s="1"/>
      <c r="I4" s="1"/>
      <c r="J4" s="1"/>
      <c r="K4" s="1"/>
      <c r="L4" s="1"/>
      <c r="M4" s="1"/>
      <c r="N4" s="1"/>
      <c r="O4" s="1"/>
      <c r="P4" s="1"/>
      <c r="Q4" s="1"/>
      <c r="R4" s="1"/>
      <c r="S4" s="1"/>
      <c r="T4" s="1"/>
      <c r="U4" s="1"/>
      <c r="V4" s="1"/>
      <c r="W4" s="1"/>
      <c r="X4" s="1"/>
      <c r="Y4" s="1"/>
      <c r="Z4" s="1"/>
    </row>
    <row r="5" spans="1:26" ht="22.5" customHeight="1" x14ac:dyDescent="0.2">
      <c r="A5" s="1"/>
      <c r="B5" s="130" t="s">
        <v>323</v>
      </c>
      <c r="C5" s="625" t="s">
        <v>201</v>
      </c>
      <c r="D5" s="620"/>
      <c r="E5" s="620"/>
      <c r="F5" s="620"/>
      <c r="G5" s="621"/>
      <c r="H5" s="1"/>
      <c r="I5" s="1"/>
      <c r="J5" s="1"/>
      <c r="K5" s="1"/>
      <c r="L5" s="1"/>
      <c r="M5" s="1"/>
      <c r="N5" s="1"/>
      <c r="O5" s="1"/>
      <c r="P5" s="1"/>
      <c r="Q5" s="1"/>
      <c r="R5" s="1"/>
      <c r="S5" s="1"/>
      <c r="T5" s="1"/>
      <c r="U5" s="1"/>
      <c r="V5" s="1"/>
      <c r="W5" s="1"/>
      <c r="X5" s="1"/>
      <c r="Y5" s="1"/>
      <c r="Z5" s="1"/>
    </row>
    <row r="6" spans="1:26" ht="36" customHeight="1" x14ac:dyDescent="0.2">
      <c r="A6" s="1"/>
      <c r="B6" s="130" t="s">
        <v>324</v>
      </c>
      <c r="C6" s="624" t="s">
        <v>500</v>
      </c>
      <c r="D6" s="620"/>
      <c r="E6" s="620"/>
      <c r="F6" s="620"/>
      <c r="G6" s="621"/>
      <c r="H6" s="1"/>
      <c r="I6" s="1"/>
      <c r="J6" s="1"/>
      <c r="K6" s="1"/>
      <c r="L6" s="1"/>
      <c r="M6" s="1"/>
      <c r="N6" s="1"/>
      <c r="O6" s="1"/>
      <c r="P6" s="1"/>
      <c r="Q6" s="1"/>
      <c r="R6" s="1"/>
      <c r="S6" s="1"/>
      <c r="T6" s="1"/>
      <c r="U6" s="1"/>
      <c r="V6" s="1"/>
      <c r="W6" s="1"/>
      <c r="X6" s="1"/>
      <c r="Y6" s="1"/>
      <c r="Z6" s="1"/>
    </row>
    <row r="7" spans="1:26" ht="50.25" customHeight="1" x14ac:dyDescent="0.2">
      <c r="A7" s="1"/>
      <c r="B7" s="131" t="s">
        <v>326</v>
      </c>
      <c r="C7" s="640" t="s">
        <v>340</v>
      </c>
      <c r="D7" s="638"/>
      <c r="E7" s="638"/>
      <c r="F7" s="638"/>
      <c r="G7" s="639"/>
      <c r="H7" s="1"/>
      <c r="I7" s="1"/>
      <c r="J7" s="1"/>
      <c r="K7" s="1"/>
      <c r="L7" s="1"/>
      <c r="M7" s="1"/>
      <c r="N7" s="1"/>
      <c r="O7" s="1"/>
      <c r="P7" s="1"/>
      <c r="Q7" s="1"/>
      <c r="R7" s="1"/>
      <c r="S7" s="1"/>
      <c r="T7" s="1"/>
      <c r="U7" s="1"/>
      <c r="V7" s="1"/>
      <c r="W7" s="1"/>
      <c r="X7" s="1"/>
      <c r="Y7" s="1"/>
      <c r="Z7" s="1"/>
    </row>
    <row r="8" spans="1:26" ht="24" customHeight="1" x14ac:dyDescent="0.2">
      <c r="A8" s="1"/>
      <c r="B8" s="132" t="s">
        <v>328</v>
      </c>
      <c r="C8" s="635" t="s">
        <v>345</v>
      </c>
      <c r="D8" s="620"/>
      <c r="E8" s="620"/>
      <c r="F8" s="620"/>
      <c r="G8" s="621"/>
      <c r="H8" s="1"/>
      <c r="I8" s="1"/>
      <c r="J8" s="1"/>
      <c r="K8" s="1"/>
      <c r="L8" s="1"/>
      <c r="M8" s="1"/>
      <c r="N8" s="1"/>
      <c r="O8" s="1"/>
      <c r="P8" s="1"/>
      <c r="Q8" s="1"/>
      <c r="R8" s="1"/>
      <c r="S8" s="1"/>
      <c r="T8" s="1"/>
      <c r="U8" s="1"/>
      <c r="V8" s="1"/>
      <c r="W8" s="1"/>
      <c r="X8" s="1"/>
      <c r="Y8" s="1"/>
      <c r="Z8" s="1"/>
    </row>
    <row r="9" spans="1:26" ht="22.5" customHeight="1" x14ac:dyDescent="0.2">
      <c r="A9" s="1"/>
      <c r="B9" s="132" t="s">
        <v>330</v>
      </c>
      <c r="C9" s="648" t="s">
        <v>488</v>
      </c>
      <c r="D9" s="620"/>
      <c r="E9" s="620"/>
      <c r="F9" s="620"/>
      <c r="G9" s="621"/>
      <c r="H9" s="1"/>
      <c r="I9" s="1"/>
      <c r="J9" s="1"/>
      <c r="K9" s="1"/>
      <c r="L9" s="1"/>
      <c r="M9" s="1"/>
      <c r="N9" s="1"/>
      <c r="O9" s="1"/>
      <c r="P9" s="1"/>
      <c r="Q9" s="1"/>
      <c r="R9" s="1"/>
      <c r="S9" s="1"/>
      <c r="T9" s="1"/>
      <c r="U9" s="1"/>
      <c r="V9" s="1"/>
      <c r="W9" s="1"/>
      <c r="X9" s="1"/>
      <c r="Y9" s="1"/>
      <c r="Z9" s="1"/>
    </row>
    <row r="10" spans="1:26" ht="22.5" customHeight="1" x14ac:dyDescent="0.2">
      <c r="A10" s="1"/>
      <c r="B10" s="132" t="s">
        <v>332</v>
      </c>
      <c r="C10" s="634" t="s">
        <v>501</v>
      </c>
      <c r="D10" s="620"/>
      <c r="E10" s="620"/>
      <c r="F10" s="620"/>
      <c r="G10" s="621"/>
      <c r="H10" s="1"/>
      <c r="I10" s="1"/>
      <c r="J10" s="1"/>
      <c r="K10" s="1"/>
      <c r="L10" s="1"/>
      <c r="M10" s="1"/>
      <c r="N10" s="1"/>
      <c r="O10" s="1"/>
      <c r="P10" s="1"/>
      <c r="Q10" s="1"/>
      <c r="R10" s="1"/>
      <c r="S10" s="1"/>
      <c r="T10" s="1"/>
      <c r="U10" s="1"/>
      <c r="V10" s="1"/>
      <c r="W10" s="1"/>
      <c r="X10" s="1"/>
      <c r="Y10" s="1"/>
      <c r="Z10" s="1"/>
    </row>
    <row r="11" spans="1:26" ht="12" customHeight="1" x14ac:dyDescent="0.2">
      <c r="A11" s="1"/>
      <c r="B11" s="134"/>
      <c r="C11" s="134"/>
      <c r="D11" s="134"/>
      <c r="E11" s="134"/>
      <c r="F11" s="134"/>
      <c r="G11" s="134"/>
      <c r="H11" s="1"/>
      <c r="I11" s="1"/>
      <c r="J11" s="1"/>
      <c r="K11" s="1"/>
      <c r="L11" s="1"/>
      <c r="M11" s="1"/>
      <c r="N11" s="1"/>
      <c r="O11" s="1"/>
      <c r="P11" s="1"/>
      <c r="Q11" s="1"/>
      <c r="R11" s="1"/>
      <c r="S11" s="1"/>
      <c r="T11" s="1"/>
      <c r="U11" s="1"/>
      <c r="V11" s="1"/>
      <c r="W11" s="1"/>
      <c r="X11" s="1"/>
      <c r="Y11" s="1"/>
      <c r="Z11" s="1"/>
    </row>
    <row r="12" spans="1:26" ht="6" customHeight="1" x14ac:dyDescent="0.2">
      <c r="A12" s="1"/>
      <c r="B12" s="133"/>
      <c r="C12" s="133"/>
      <c r="D12" s="133"/>
      <c r="E12" s="133"/>
      <c r="F12" s="133"/>
      <c r="G12" s="133"/>
      <c r="H12" s="1"/>
      <c r="I12" s="1"/>
      <c r="J12" s="1"/>
      <c r="K12" s="1"/>
      <c r="L12" s="1"/>
      <c r="M12" s="1"/>
      <c r="N12" s="1"/>
      <c r="O12" s="1"/>
      <c r="P12" s="1"/>
      <c r="Q12" s="1"/>
      <c r="R12" s="1"/>
      <c r="S12" s="1"/>
      <c r="T12" s="1"/>
      <c r="U12" s="1"/>
      <c r="V12" s="1"/>
      <c r="W12" s="1"/>
      <c r="X12" s="1"/>
      <c r="Y12" s="1"/>
      <c r="Z12" s="1"/>
    </row>
    <row r="13" spans="1:26" ht="15.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22.5" customHeight="1" x14ac:dyDescent="0.2">
      <c r="A14" s="1"/>
      <c r="B14" s="129" t="s">
        <v>322</v>
      </c>
      <c r="C14" s="625" t="s">
        <v>203</v>
      </c>
      <c r="D14" s="620"/>
      <c r="E14" s="620"/>
      <c r="F14" s="620"/>
      <c r="G14" s="621"/>
      <c r="H14" s="1"/>
      <c r="I14" s="1"/>
      <c r="J14" s="1"/>
      <c r="K14" s="1"/>
      <c r="L14" s="1"/>
      <c r="M14" s="1"/>
      <c r="N14" s="1"/>
      <c r="O14" s="1"/>
      <c r="P14" s="1"/>
      <c r="Q14" s="1"/>
      <c r="R14" s="1"/>
      <c r="S14" s="1"/>
      <c r="T14" s="1"/>
      <c r="U14" s="1"/>
      <c r="V14" s="1"/>
      <c r="W14" s="1"/>
      <c r="X14" s="1"/>
      <c r="Y14" s="1"/>
      <c r="Z14" s="1"/>
    </row>
    <row r="15" spans="1:26" ht="22.5" customHeight="1" x14ac:dyDescent="0.2">
      <c r="A15" s="1"/>
      <c r="B15" s="130" t="s">
        <v>323</v>
      </c>
      <c r="C15" s="625" t="s">
        <v>502</v>
      </c>
      <c r="D15" s="620"/>
      <c r="E15" s="620"/>
      <c r="F15" s="620"/>
      <c r="G15" s="621"/>
      <c r="H15" s="1"/>
      <c r="I15" s="1"/>
      <c r="J15" s="1"/>
      <c r="K15" s="1"/>
      <c r="L15" s="1"/>
      <c r="M15" s="1"/>
      <c r="N15" s="1"/>
      <c r="O15" s="1"/>
      <c r="P15" s="1"/>
      <c r="Q15" s="1"/>
      <c r="R15" s="1"/>
      <c r="S15" s="1"/>
      <c r="T15" s="1"/>
      <c r="U15" s="1"/>
      <c r="V15" s="1"/>
      <c r="W15" s="1"/>
      <c r="X15" s="1"/>
      <c r="Y15" s="1"/>
      <c r="Z15" s="1"/>
    </row>
    <row r="16" spans="1:26" ht="26.25" customHeight="1" x14ac:dyDescent="0.2">
      <c r="A16" s="1"/>
      <c r="B16" s="130" t="s">
        <v>324</v>
      </c>
      <c r="C16" s="624" t="s">
        <v>503</v>
      </c>
      <c r="D16" s="620"/>
      <c r="E16" s="620"/>
      <c r="F16" s="620"/>
      <c r="G16" s="621"/>
      <c r="H16" s="1"/>
      <c r="I16" s="1"/>
      <c r="J16" s="1"/>
      <c r="K16" s="1"/>
      <c r="L16" s="1"/>
      <c r="M16" s="1"/>
      <c r="N16" s="1"/>
      <c r="O16" s="1"/>
      <c r="P16" s="1"/>
      <c r="Q16" s="1"/>
      <c r="R16" s="1"/>
      <c r="S16" s="1"/>
      <c r="T16" s="1"/>
      <c r="U16" s="1"/>
      <c r="V16" s="1"/>
      <c r="W16" s="1"/>
      <c r="X16" s="1"/>
      <c r="Y16" s="1"/>
      <c r="Z16" s="1"/>
    </row>
    <row r="17" spans="1:26" ht="37.5" customHeight="1" x14ac:dyDescent="0.2">
      <c r="A17" s="1"/>
      <c r="B17" s="131" t="s">
        <v>326</v>
      </c>
      <c r="C17" s="640" t="s">
        <v>504</v>
      </c>
      <c r="D17" s="638"/>
      <c r="E17" s="638"/>
      <c r="F17" s="638"/>
      <c r="G17" s="639"/>
      <c r="H17" s="1"/>
      <c r="I17" s="1"/>
      <c r="J17" s="1"/>
      <c r="K17" s="1"/>
      <c r="L17" s="1"/>
      <c r="M17" s="1"/>
      <c r="N17" s="1"/>
      <c r="O17" s="1"/>
      <c r="P17" s="1"/>
      <c r="Q17" s="1"/>
      <c r="R17" s="1"/>
      <c r="S17" s="1"/>
      <c r="T17" s="1"/>
      <c r="U17" s="1"/>
      <c r="V17" s="1"/>
      <c r="W17" s="1"/>
      <c r="X17" s="1"/>
      <c r="Y17" s="1"/>
      <c r="Z17" s="1"/>
    </row>
    <row r="18" spans="1:26" ht="34.5" customHeight="1" x14ac:dyDescent="0.2">
      <c r="A18" s="1"/>
      <c r="B18" s="132" t="s">
        <v>328</v>
      </c>
      <c r="C18" s="635" t="s">
        <v>345</v>
      </c>
      <c r="D18" s="620"/>
      <c r="E18" s="620"/>
      <c r="F18" s="620"/>
      <c r="G18" s="621"/>
      <c r="H18" s="1"/>
      <c r="I18" s="1"/>
      <c r="J18" s="1"/>
      <c r="K18" s="1"/>
      <c r="L18" s="1"/>
      <c r="M18" s="1"/>
      <c r="N18" s="1"/>
      <c r="O18" s="1"/>
      <c r="P18" s="1"/>
      <c r="Q18" s="1"/>
      <c r="R18" s="1"/>
      <c r="S18" s="1"/>
      <c r="T18" s="1"/>
      <c r="U18" s="1"/>
      <c r="V18" s="1"/>
      <c r="W18" s="1"/>
      <c r="X18" s="1"/>
      <c r="Y18" s="1"/>
      <c r="Z18" s="1"/>
    </row>
    <row r="19" spans="1:26" ht="27" customHeight="1" x14ac:dyDescent="0.2">
      <c r="A19" s="1"/>
      <c r="B19" s="132" t="s">
        <v>330</v>
      </c>
      <c r="C19" s="628" t="s">
        <v>492</v>
      </c>
      <c r="D19" s="618"/>
      <c r="E19" s="618"/>
      <c r="F19" s="618"/>
      <c r="G19" s="618"/>
      <c r="H19" s="1"/>
      <c r="I19" s="1"/>
      <c r="J19" s="1"/>
      <c r="K19" s="1"/>
      <c r="L19" s="1"/>
      <c r="M19" s="1"/>
      <c r="N19" s="1"/>
      <c r="O19" s="1"/>
      <c r="P19" s="1"/>
      <c r="Q19" s="1"/>
      <c r="R19" s="1"/>
      <c r="S19" s="1"/>
      <c r="T19" s="1"/>
      <c r="U19" s="1"/>
      <c r="V19" s="1"/>
      <c r="W19" s="1"/>
      <c r="X19" s="1"/>
      <c r="Y19" s="1"/>
      <c r="Z19" s="1"/>
    </row>
    <row r="20" spans="1:26" ht="24" customHeight="1" x14ac:dyDescent="0.2">
      <c r="A20" s="1"/>
      <c r="B20" s="132" t="s">
        <v>332</v>
      </c>
      <c r="C20" s="634" t="s">
        <v>505</v>
      </c>
      <c r="D20" s="620"/>
      <c r="E20" s="620"/>
      <c r="F20" s="620"/>
      <c r="G20" s="621"/>
      <c r="H20" s="1"/>
      <c r="I20" s="1"/>
      <c r="J20" s="1"/>
      <c r="K20" s="1"/>
      <c r="L20" s="1"/>
      <c r="M20" s="1"/>
      <c r="N20" s="1"/>
      <c r="O20" s="1"/>
      <c r="P20" s="1"/>
      <c r="Q20" s="1"/>
      <c r="R20" s="1"/>
      <c r="S20" s="1"/>
      <c r="T20" s="1"/>
      <c r="U20" s="1"/>
      <c r="V20" s="1"/>
      <c r="W20" s="1"/>
      <c r="X20" s="1"/>
      <c r="Y20" s="1"/>
      <c r="Z20" s="1"/>
    </row>
    <row r="21" spans="1:26" ht="12" customHeight="1" x14ac:dyDescent="0.2">
      <c r="A21" s="1"/>
      <c r="B21" s="134"/>
      <c r="C21" s="134"/>
      <c r="D21" s="134"/>
      <c r="E21" s="134"/>
      <c r="F21" s="134"/>
      <c r="G21" s="134"/>
      <c r="H21" s="1"/>
      <c r="I21" s="1"/>
      <c r="J21" s="1"/>
      <c r="K21" s="1"/>
      <c r="L21" s="1"/>
      <c r="M21" s="1"/>
      <c r="N21" s="1"/>
      <c r="O21" s="1"/>
      <c r="P21" s="1"/>
      <c r="Q21" s="1"/>
      <c r="R21" s="1"/>
      <c r="S21" s="1"/>
      <c r="T21" s="1"/>
      <c r="U21" s="1"/>
      <c r="V21" s="1"/>
      <c r="W21" s="1"/>
      <c r="X21" s="1"/>
      <c r="Y21" s="1"/>
      <c r="Z21" s="1"/>
    </row>
    <row r="22" spans="1:26" ht="5.25" customHeight="1" x14ac:dyDescent="0.2">
      <c r="A22" s="1"/>
      <c r="B22" s="133"/>
      <c r="C22" s="133"/>
      <c r="D22" s="133"/>
      <c r="E22" s="133"/>
      <c r="F22" s="133"/>
      <c r="G22" s="133"/>
      <c r="H22" s="1"/>
      <c r="I22" s="1"/>
      <c r="J22" s="1"/>
      <c r="K22" s="1"/>
      <c r="L22" s="1"/>
      <c r="M22" s="1"/>
      <c r="N22" s="1"/>
      <c r="O22" s="1"/>
      <c r="P22" s="1"/>
      <c r="Q22" s="1"/>
      <c r="R22" s="1"/>
      <c r="S22" s="1"/>
      <c r="T22" s="1"/>
      <c r="U22" s="1"/>
      <c r="V22" s="1"/>
      <c r="W22" s="1"/>
      <c r="X22" s="1"/>
      <c r="Y22" s="1"/>
      <c r="Z22" s="1"/>
    </row>
    <row r="23" spans="1:26" ht="9.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22.5" customHeight="1" x14ac:dyDescent="0.2">
      <c r="A24" s="1"/>
      <c r="B24" s="129" t="s">
        <v>322</v>
      </c>
      <c r="C24" s="625" t="s">
        <v>205</v>
      </c>
      <c r="D24" s="620"/>
      <c r="E24" s="620"/>
      <c r="F24" s="620"/>
      <c r="G24" s="621"/>
      <c r="H24" s="1"/>
      <c r="I24" s="1"/>
      <c r="J24" s="1"/>
      <c r="K24" s="1"/>
      <c r="L24" s="1"/>
      <c r="M24" s="1"/>
      <c r="N24" s="1"/>
      <c r="O24" s="1"/>
      <c r="P24" s="1"/>
      <c r="Q24" s="1"/>
      <c r="R24" s="1"/>
      <c r="S24" s="1"/>
      <c r="T24" s="1"/>
      <c r="U24" s="1"/>
      <c r="V24" s="1"/>
      <c r="W24" s="1"/>
      <c r="X24" s="1"/>
      <c r="Y24" s="1"/>
      <c r="Z24" s="1"/>
    </row>
    <row r="25" spans="1:26" ht="19.5" customHeight="1" x14ac:dyDescent="0.2">
      <c r="A25" s="1"/>
      <c r="B25" s="130" t="s">
        <v>323</v>
      </c>
      <c r="C25" s="625" t="s">
        <v>506</v>
      </c>
      <c r="D25" s="620"/>
      <c r="E25" s="620"/>
      <c r="F25" s="620"/>
      <c r="G25" s="621"/>
      <c r="H25" s="1"/>
      <c r="I25" s="1"/>
      <c r="J25" s="1"/>
      <c r="K25" s="1"/>
      <c r="L25" s="1"/>
      <c r="M25" s="1"/>
      <c r="N25" s="1"/>
      <c r="O25" s="1"/>
      <c r="P25" s="1"/>
      <c r="Q25" s="1"/>
      <c r="R25" s="1"/>
      <c r="S25" s="1"/>
      <c r="T25" s="1"/>
      <c r="U25" s="1"/>
      <c r="V25" s="1"/>
      <c r="W25" s="1"/>
      <c r="X25" s="1"/>
      <c r="Y25" s="1"/>
      <c r="Z25" s="1"/>
    </row>
    <row r="26" spans="1:26" ht="19.5" customHeight="1" x14ac:dyDescent="0.2">
      <c r="A26" s="1"/>
      <c r="B26" s="130" t="s">
        <v>324</v>
      </c>
      <c r="C26" s="624" t="s">
        <v>507</v>
      </c>
      <c r="D26" s="620"/>
      <c r="E26" s="620"/>
      <c r="F26" s="620"/>
      <c r="G26" s="621"/>
      <c r="H26" s="1"/>
      <c r="I26" s="1"/>
      <c r="J26" s="1"/>
      <c r="K26" s="1"/>
      <c r="L26" s="1"/>
      <c r="M26" s="1"/>
      <c r="N26" s="1"/>
      <c r="O26" s="1"/>
      <c r="P26" s="1"/>
      <c r="Q26" s="1"/>
      <c r="R26" s="1"/>
      <c r="S26" s="1"/>
      <c r="T26" s="1"/>
      <c r="U26" s="1"/>
      <c r="V26" s="1"/>
      <c r="W26" s="1"/>
      <c r="X26" s="1"/>
      <c r="Y26" s="1"/>
      <c r="Z26" s="1"/>
    </row>
    <row r="27" spans="1:26" ht="42.75" customHeight="1" x14ac:dyDescent="0.2">
      <c r="A27" s="1"/>
      <c r="B27" s="131" t="s">
        <v>326</v>
      </c>
      <c r="C27" s="640" t="s">
        <v>193</v>
      </c>
      <c r="D27" s="638"/>
      <c r="E27" s="638"/>
      <c r="F27" s="638"/>
      <c r="G27" s="639"/>
      <c r="H27" s="1"/>
      <c r="I27" s="1"/>
      <c r="J27" s="1"/>
      <c r="K27" s="1"/>
      <c r="L27" s="1"/>
      <c r="M27" s="1"/>
      <c r="N27" s="1"/>
      <c r="O27" s="1"/>
      <c r="P27" s="1"/>
      <c r="Q27" s="1"/>
      <c r="R27" s="1"/>
      <c r="S27" s="1"/>
      <c r="T27" s="1"/>
      <c r="U27" s="1"/>
      <c r="V27" s="1"/>
      <c r="W27" s="1"/>
      <c r="X27" s="1"/>
      <c r="Y27" s="1"/>
      <c r="Z27" s="1"/>
    </row>
    <row r="28" spans="1:26" ht="19.5" customHeight="1" x14ac:dyDescent="0.2">
      <c r="A28" s="1"/>
      <c r="B28" s="132" t="s">
        <v>328</v>
      </c>
      <c r="C28" s="635" t="s">
        <v>345</v>
      </c>
      <c r="D28" s="620"/>
      <c r="E28" s="620"/>
      <c r="F28" s="620"/>
      <c r="G28" s="621"/>
      <c r="H28" s="1"/>
      <c r="I28" s="1"/>
      <c r="J28" s="1"/>
      <c r="K28" s="1"/>
      <c r="L28" s="1"/>
      <c r="M28" s="1"/>
      <c r="N28" s="1"/>
      <c r="O28" s="1"/>
      <c r="P28" s="1"/>
      <c r="Q28" s="1"/>
      <c r="R28" s="1"/>
      <c r="S28" s="1"/>
      <c r="T28" s="1"/>
      <c r="U28" s="1"/>
      <c r="V28" s="1"/>
      <c r="W28" s="1"/>
      <c r="X28" s="1"/>
      <c r="Y28" s="1"/>
      <c r="Z28" s="1"/>
    </row>
    <row r="29" spans="1:26" ht="19.5" customHeight="1" x14ac:dyDescent="0.2">
      <c r="A29" s="1"/>
      <c r="B29" s="132" t="s">
        <v>330</v>
      </c>
      <c r="C29" s="629" t="s">
        <v>508</v>
      </c>
      <c r="D29" s="620"/>
      <c r="E29" s="620"/>
      <c r="F29" s="620"/>
      <c r="G29" s="621"/>
      <c r="H29" s="1"/>
      <c r="I29" s="1"/>
      <c r="J29" s="1"/>
      <c r="K29" s="1"/>
      <c r="L29" s="1"/>
      <c r="M29" s="1"/>
      <c r="N29" s="1"/>
      <c r="O29" s="1"/>
      <c r="P29" s="1"/>
      <c r="Q29" s="1"/>
      <c r="R29" s="1"/>
      <c r="S29" s="1"/>
      <c r="T29" s="1"/>
      <c r="U29" s="1"/>
      <c r="V29" s="1"/>
      <c r="W29" s="1"/>
      <c r="X29" s="1"/>
      <c r="Y29" s="1"/>
      <c r="Z29" s="1"/>
    </row>
    <row r="30" spans="1:26" ht="27.75" customHeight="1" x14ac:dyDescent="0.2">
      <c r="A30" s="1"/>
      <c r="B30" s="132" t="s">
        <v>332</v>
      </c>
      <c r="C30" s="634" t="s">
        <v>509</v>
      </c>
      <c r="D30" s="620"/>
      <c r="E30" s="620"/>
      <c r="F30" s="620"/>
      <c r="G30" s="621"/>
      <c r="H30" s="1"/>
      <c r="I30" s="1"/>
      <c r="J30" s="1"/>
      <c r="K30" s="1"/>
      <c r="L30" s="1"/>
      <c r="M30" s="1"/>
      <c r="N30" s="1"/>
      <c r="O30" s="1"/>
      <c r="P30" s="1"/>
      <c r="Q30" s="1"/>
      <c r="R30" s="1"/>
      <c r="S30" s="1"/>
      <c r="T30" s="1"/>
      <c r="U30" s="1"/>
      <c r="V30" s="1"/>
      <c r="W30" s="1"/>
      <c r="X30" s="1"/>
      <c r="Y30" s="1"/>
      <c r="Z30" s="1"/>
    </row>
    <row r="31" spans="1:26" ht="9.75" customHeight="1" x14ac:dyDescent="0.2">
      <c r="A31" s="1"/>
      <c r="B31" s="134"/>
      <c r="C31" s="134"/>
      <c r="D31" s="134"/>
      <c r="E31" s="134"/>
      <c r="F31" s="134"/>
      <c r="G31" s="134"/>
      <c r="H31" s="1"/>
      <c r="I31" s="1"/>
      <c r="J31" s="1"/>
      <c r="K31" s="1"/>
      <c r="L31" s="1"/>
      <c r="M31" s="1"/>
      <c r="N31" s="1"/>
      <c r="O31" s="1"/>
      <c r="P31" s="1"/>
      <c r="Q31" s="1"/>
      <c r="R31" s="1"/>
      <c r="S31" s="1"/>
      <c r="T31" s="1"/>
      <c r="U31" s="1"/>
      <c r="V31" s="1"/>
      <c r="W31" s="1"/>
      <c r="X31" s="1"/>
      <c r="Y31" s="1"/>
      <c r="Z31" s="1"/>
    </row>
    <row r="32" spans="1:26" ht="6.75" customHeight="1" x14ac:dyDescent="0.2">
      <c r="A32" s="1"/>
      <c r="B32" s="133"/>
      <c r="C32" s="133"/>
      <c r="D32" s="133"/>
      <c r="E32" s="133"/>
      <c r="F32" s="133"/>
      <c r="G32" s="133"/>
      <c r="H32" s="1"/>
      <c r="I32" s="1"/>
      <c r="J32" s="1"/>
      <c r="K32" s="1"/>
      <c r="L32" s="1"/>
      <c r="M32" s="1"/>
      <c r="N32" s="1"/>
      <c r="O32" s="1"/>
      <c r="P32" s="1"/>
      <c r="Q32" s="1"/>
      <c r="R32" s="1"/>
      <c r="S32" s="1"/>
      <c r="T32" s="1"/>
      <c r="U32" s="1"/>
      <c r="V32" s="1"/>
      <c r="W32" s="1"/>
      <c r="X32" s="1"/>
      <c r="Y32" s="1"/>
      <c r="Z32" s="1"/>
    </row>
    <row r="33" spans="1:26" ht="19.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9.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9.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9.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9.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9.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9.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9.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9.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9.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9.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9.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9.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9.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9.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9.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9.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9.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9.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9.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9.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9.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9.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9.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9.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9.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9.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9.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9.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9.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9.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9.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9.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9.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9.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9.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9.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9.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9.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9.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9.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9.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9.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9.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9.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9.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9.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9.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9.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9.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9.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9.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9.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9.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9.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9.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9.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9.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9.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9.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9.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9.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9.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9.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9.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9.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9.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9.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9.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9.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9.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9.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9.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9.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9.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9.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9.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9.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9.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9.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C26:G26"/>
    <mergeCell ref="C27:G27"/>
    <mergeCell ref="C28:G28"/>
    <mergeCell ref="C29:G29"/>
    <mergeCell ref="C30:G30"/>
    <mergeCell ref="C8:G8"/>
    <mergeCell ref="C9:G9"/>
    <mergeCell ref="C20:G20"/>
    <mergeCell ref="C24:G24"/>
    <mergeCell ref="C25:G25"/>
    <mergeCell ref="C10:G10"/>
    <mergeCell ref="C14:G14"/>
    <mergeCell ref="C15:G15"/>
    <mergeCell ref="C16:G16"/>
    <mergeCell ref="C17:G17"/>
    <mergeCell ref="C18:G18"/>
    <mergeCell ref="C19:G19"/>
    <mergeCell ref="B1:G1"/>
    <mergeCell ref="C4:G4"/>
    <mergeCell ref="C5:G5"/>
    <mergeCell ref="C6:G6"/>
    <mergeCell ref="C7:G7"/>
  </mergeCell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workbookViewId="0"/>
  </sheetViews>
  <sheetFormatPr defaultColWidth="12.5703125" defaultRowHeight="15" customHeight="1" x14ac:dyDescent="0.2"/>
  <cols>
    <col min="1" max="1" width="3.42578125" customWidth="1"/>
    <col min="2" max="2" width="25.7109375" customWidth="1"/>
    <col min="3" max="3" width="83.7109375" customWidth="1"/>
    <col min="4" max="4" width="3.42578125" customWidth="1"/>
    <col min="5" max="5" width="14.140625" customWidth="1"/>
    <col min="6" max="7" width="9" customWidth="1"/>
  </cols>
  <sheetData>
    <row r="1" spans="1:26" ht="22.5" customHeight="1" x14ac:dyDescent="0.25">
      <c r="A1" s="1"/>
      <c r="B1" s="626" t="s">
        <v>510</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29" t="s">
        <v>322</v>
      </c>
      <c r="C3" s="625" t="s">
        <v>207</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208</v>
      </c>
      <c r="D4" s="620"/>
      <c r="E4" s="620"/>
      <c r="F4" s="620"/>
      <c r="G4" s="621"/>
      <c r="H4" s="1"/>
      <c r="I4" s="1"/>
      <c r="J4" s="1"/>
      <c r="K4" s="1"/>
      <c r="L4" s="1"/>
      <c r="M4" s="1"/>
      <c r="N4" s="1"/>
      <c r="O4" s="1"/>
      <c r="P4" s="1"/>
      <c r="Q4" s="1"/>
      <c r="R4" s="1"/>
      <c r="S4" s="1"/>
      <c r="T4" s="1"/>
      <c r="U4" s="1"/>
      <c r="V4" s="1"/>
      <c r="W4" s="1"/>
      <c r="X4" s="1"/>
      <c r="Y4" s="1"/>
      <c r="Z4" s="1"/>
    </row>
    <row r="5" spans="1:26" ht="38.25" customHeight="1" x14ac:dyDescent="0.2">
      <c r="A5" s="1"/>
      <c r="B5" s="130" t="s">
        <v>324</v>
      </c>
      <c r="C5" s="650" t="s">
        <v>511</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326</v>
      </c>
      <c r="C6" s="640" t="s">
        <v>512</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35" t="s">
        <v>513</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32" t="s">
        <v>330</v>
      </c>
      <c r="C8" s="635" t="s">
        <v>514</v>
      </c>
      <c r="D8" s="620"/>
      <c r="E8" s="620"/>
      <c r="F8" s="620"/>
      <c r="G8" s="621"/>
      <c r="H8" s="1"/>
      <c r="I8" s="1"/>
      <c r="J8" s="1"/>
      <c r="K8" s="1"/>
      <c r="L8" s="1"/>
      <c r="M8" s="1"/>
      <c r="N8" s="1"/>
      <c r="O8" s="1"/>
      <c r="P8" s="1"/>
      <c r="Q8" s="1"/>
      <c r="R8" s="1"/>
      <c r="S8" s="1"/>
      <c r="T8" s="1"/>
      <c r="U8" s="1"/>
      <c r="V8" s="1"/>
      <c r="W8" s="1"/>
      <c r="X8" s="1"/>
      <c r="Y8" s="1"/>
      <c r="Z8" s="1"/>
    </row>
    <row r="9" spans="1:26" ht="22.5" customHeight="1" x14ac:dyDescent="0.2">
      <c r="A9" s="1"/>
      <c r="B9" s="132" t="s">
        <v>332</v>
      </c>
      <c r="C9" s="634" t="s">
        <v>515</v>
      </c>
      <c r="D9" s="620"/>
      <c r="E9" s="620"/>
      <c r="F9" s="620"/>
      <c r="G9" s="621"/>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15.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1"/>
      <c r="B13" s="129" t="s">
        <v>322</v>
      </c>
      <c r="C13" s="625" t="s">
        <v>210</v>
      </c>
      <c r="D13" s="620"/>
      <c r="E13" s="620"/>
      <c r="F13" s="620"/>
      <c r="G13" s="621"/>
      <c r="H13" s="1"/>
      <c r="I13" s="1"/>
      <c r="J13" s="1"/>
      <c r="K13" s="1"/>
      <c r="L13" s="1"/>
      <c r="M13" s="1"/>
      <c r="N13" s="1"/>
      <c r="O13" s="1"/>
      <c r="P13" s="1"/>
      <c r="Q13" s="1"/>
      <c r="R13" s="1"/>
      <c r="S13" s="1"/>
      <c r="T13" s="1"/>
      <c r="U13" s="1"/>
      <c r="V13" s="1"/>
      <c r="W13" s="1"/>
      <c r="X13" s="1"/>
      <c r="Y13" s="1"/>
      <c r="Z13" s="1"/>
    </row>
    <row r="14" spans="1:26" ht="22.5" customHeight="1" x14ac:dyDescent="0.2">
      <c r="A14" s="1"/>
      <c r="B14" s="130" t="s">
        <v>323</v>
      </c>
      <c r="C14" s="625" t="s">
        <v>516</v>
      </c>
      <c r="D14" s="620"/>
      <c r="E14" s="620"/>
      <c r="F14" s="620"/>
      <c r="G14" s="621"/>
      <c r="H14" s="1"/>
      <c r="I14" s="1"/>
      <c r="J14" s="1"/>
      <c r="K14" s="1"/>
      <c r="L14" s="1"/>
      <c r="M14" s="1"/>
      <c r="N14" s="1"/>
      <c r="O14" s="1"/>
      <c r="P14" s="1"/>
      <c r="Q14" s="1"/>
      <c r="R14" s="1"/>
      <c r="S14" s="1"/>
      <c r="T14" s="1"/>
      <c r="U14" s="1"/>
      <c r="V14" s="1"/>
      <c r="W14" s="1"/>
      <c r="X14" s="1"/>
      <c r="Y14" s="1"/>
      <c r="Z14" s="1"/>
    </row>
    <row r="15" spans="1:26" ht="22.5" customHeight="1" x14ac:dyDescent="0.2">
      <c r="A15" s="1"/>
      <c r="B15" s="130" t="s">
        <v>324</v>
      </c>
      <c r="C15" s="650" t="s">
        <v>517</v>
      </c>
      <c r="D15" s="620"/>
      <c r="E15" s="620"/>
      <c r="F15" s="620"/>
      <c r="G15" s="621"/>
      <c r="H15" s="1"/>
      <c r="I15" s="1"/>
      <c r="J15" s="1"/>
      <c r="K15" s="1"/>
      <c r="L15" s="1"/>
      <c r="M15" s="1"/>
      <c r="N15" s="1"/>
      <c r="O15" s="1"/>
      <c r="P15" s="1"/>
      <c r="Q15" s="1"/>
      <c r="R15" s="1"/>
      <c r="S15" s="1"/>
      <c r="T15" s="1"/>
      <c r="U15" s="1"/>
      <c r="V15" s="1"/>
      <c r="W15" s="1"/>
      <c r="X15" s="1"/>
      <c r="Y15" s="1"/>
      <c r="Z15" s="1"/>
    </row>
    <row r="16" spans="1:26" ht="34.5" customHeight="1" x14ac:dyDescent="0.2">
      <c r="A16" s="1"/>
      <c r="B16" s="131" t="s">
        <v>339</v>
      </c>
      <c r="C16" s="640" t="s">
        <v>518</v>
      </c>
      <c r="D16" s="638"/>
      <c r="E16" s="638"/>
      <c r="F16" s="638"/>
      <c r="G16" s="639"/>
      <c r="H16" s="1"/>
      <c r="I16" s="1"/>
      <c r="J16" s="1"/>
      <c r="K16" s="1"/>
      <c r="L16" s="1"/>
      <c r="M16" s="1"/>
      <c r="N16" s="1"/>
      <c r="O16" s="1"/>
      <c r="P16" s="1"/>
      <c r="Q16" s="1"/>
      <c r="R16" s="1"/>
      <c r="S16" s="1"/>
      <c r="T16" s="1"/>
      <c r="U16" s="1"/>
      <c r="V16" s="1"/>
      <c r="W16" s="1"/>
      <c r="X16" s="1"/>
      <c r="Y16" s="1"/>
      <c r="Z16" s="1"/>
    </row>
    <row r="17" spans="1:26" ht="27" customHeight="1" x14ac:dyDescent="0.2">
      <c r="A17" s="1"/>
      <c r="B17" s="132" t="s">
        <v>328</v>
      </c>
      <c r="C17" s="635" t="s">
        <v>519</v>
      </c>
      <c r="D17" s="620"/>
      <c r="E17" s="620"/>
      <c r="F17" s="620"/>
      <c r="G17" s="621"/>
      <c r="H17" s="1"/>
      <c r="I17" s="1"/>
      <c r="J17" s="1"/>
      <c r="K17" s="1"/>
      <c r="L17" s="1"/>
      <c r="M17" s="1"/>
      <c r="N17" s="1"/>
      <c r="O17" s="1"/>
      <c r="P17" s="1"/>
      <c r="Q17" s="1"/>
      <c r="R17" s="1"/>
      <c r="S17" s="1"/>
      <c r="T17" s="1"/>
      <c r="U17" s="1"/>
      <c r="V17" s="1"/>
      <c r="W17" s="1"/>
      <c r="X17" s="1"/>
      <c r="Y17" s="1"/>
      <c r="Z17" s="1"/>
    </row>
    <row r="18" spans="1:26" ht="24" customHeight="1" x14ac:dyDescent="0.2">
      <c r="A18" s="1"/>
      <c r="B18" s="132" t="s">
        <v>330</v>
      </c>
      <c r="C18" s="635" t="s">
        <v>520</v>
      </c>
      <c r="D18" s="620"/>
      <c r="E18" s="620"/>
      <c r="F18" s="620"/>
      <c r="G18" s="621"/>
      <c r="H18" s="1"/>
      <c r="I18" s="1"/>
      <c r="J18" s="1"/>
      <c r="K18" s="1"/>
      <c r="L18" s="1"/>
      <c r="M18" s="1"/>
      <c r="N18" s="1"/>
      <c r="O18" s="1"/>
      <c r="P18" s="1"/>
      <c r="Q18" s="1"/>
      <c r="R18" s="1"/>
      <c r="S18" s="1"/>
      <c r="T18" s="1"/>
      <c r="U18" s="1"/>
      <c r="V18" s="1"/>
      <c r="W18" s="1"/>
      <c r="X18" s="1"/>
      <c r="Y18" s="1"/>
      <c r="Z18" s="1"/>
    </row>
    <row r="19" spans="1:26" ht="22.5" customHeight="1" x14ac:dyDescent="0.2">
      <c r="A19" s="1"/>
      <c r="B19" s="132" t="s">
        <v>332</v>
      </c>
      <c r="C19" s="634" t="s">
        <v>521</v>
      </c>
      <c r="D19" s="620"/>
      <c r="E19" s="620"/>
      <c r="F19" s="620"/>
      <c r="G19" s="621"/>
      <c r="H19" s="1"/>
      <c r="I19" s="1"/>
      <c r="J19" s="1"/>
      <c r="K19" s="1"/>
      <c r="L19" s="1"/>
      <c r="M19" s="1"/>
      <c r="N19" s="1"/>
      <c r="O19" s="1"/>
      <c r="P19" s="1"/>
      <c r="Q19" s="1"/>
      <c r="R19" s="1"/>
      <c r="S19" s="1"/>
      <c r="T19" s="1"/>
      <c r="U19" s="1"/>
      <c r="V19" s="1"/>
      <c r="W19" s="1"/>
      <c r="X19" s="1"/>
      <c r="Y19" s="1"/>
      <c r="Z19" s="1"/>
    </row>
    <row r="20" spans="1:26" ht="9.7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8.2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9.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9.5" customHeight="1" x14ac:dyDescent="0.2">
      <c r="A23" s="1"/>
      <c r="B23" s="129" t="s">
        <v>322</v>
      </c>
      <c r="C23" s="625" t="s">
        <v>212</v>
      </c>
      <c r="D23" s="620"/>
      <c r="E23" s="620"/>
      <c r="F23" s="620"/>
      <c r="G23" s="621"/>
      <c r="H23" s="1"/>
      <c r="I23" s="1"/>
      <c r="J23" s="1"/>
      <c r="K23" s="1"/>
      <c r="L23" s="1"/>
      <c r="M23" s="1"/>
      <c r="N23" s="1"/>
      <c r="O23" s="1"/>
      <c r="P23" s="1"/>
      <c r="Q23" s="1"/>
      <c r="R23" s="1"/>
      <c r="S23" s="1"/>
      <c r="T23" s="1"/>
      <c r="U23" s="1"/>
      <c r="V23" s="1"/>
      <c r="W23" s="1"/>
      <c r="X23" s="1"/>
      <c r="Y23" s="1"/>
      <c r="Z23" s="1"/>
    </row>
    <row r="24" spans="1:26" ht="19.5" customHeight="1" x14ac:dyDescent="0.2">
      <c r="A24" s="1"/>
      <c r="B24" s="130" t="s">
        <v>323</v>
      </c>
      <c r="C24" s="625" t="s">
        <v>213</v>
      </c>
      <c r="D24" s="620"/>
      <c r="E24" s="620"/>
      <c r="F24" s="620"/>
      <c r="G24" s="621"/>
      <c r="H24" s="1"/>
      <c r="I24" s="1"/>
      <c r="J24" s="1"/>
      <c r="K24" s="1"/>
      <c r="L24" s="1"/>
      <c r="M24" s="1"/>
      <c r="N24" s="1"/>
      <c r="O24" s="1"/>
      <c r="P24" s="1"/>
      <c r="Q24" s="1"/>
      <c r="R24" s="1"/>
      <c r="S24" s="1"/>
      <c r="T24" s="1"/>
      <c r="U24" s="1"/>
      <c r="V24" s="1"/>
      <c r="W24" s="1"/>
      <c r="X24" s="1"/>
      <c r="Y24" s="1"/>
      <c r="Z24" s="1"/>
    </row>
    <row r="25" spans="1:26" ht="27.75" customHeight="1" x14ac:dyDescent="0.2">
      <c r="A25" s="1"/>
      <c r="B25" s="130" t="s">
        <v>324</v>
      </c>
      <c r="C25" s="650" t="s">
        <v>522</v>
      </c>
      <c r="D25" s="620"/>
      <c r="E25" s="620"/>
      <c r="F25" s="620"/>
      <c r="G25" s="621"/>
      <c r="H25" s="1"/>
      <c r="I25" s="1"/>
      <c r="J25" s="1"/>
      <c r="K25" s="1"/>
      <c r="L25" s="1"/>
      <c r="M25" s="1"/>
      <c r="N25" s="1"/>
      <c r="O25" s="1"/>
      <c r="P25" s="1"/>
      <c r="Q25" s="1"/>
      <c r="R25" s="1"/>
      <c r="S25" s="1"/>
      <c r="T25" s="1"/>
      <c r="U25" s="1"/>
      <c r="V25" s="1"/>
      <c r="W25" s="1"/>
      <c r="X25" s="1"/>
      <c r="Y25" s="1"/>
      <c r="Z25" s="1"/>
    </row>
    <row r="26" spans="1:26" ht="19.5" customHeight="1" x14ac:dyDescent="0.2">
      <c r="A26" s="1"/>
      <c r="B26" s="131" t="s">
        <v>339</v>
      </c>
      <c r="C26" s="637" t="s">
        <v>340</v>
      </c>
      <c r="D26" s="638"/>
      <c r="E26" s="638"/>
      <c r="F26" s="638"/>
      <c r="G26" s="639"/>
      <c r="H26" s="1"/>
      <c r="I26" s="1"/>
      <c r="J26" s="1"/>
      <c r="K26" s="1"/>
      <c r="L26" s="1"/>
      <c r="M26" s="1"/>
      <c r="N26" s="1"/>
      <c r="O26" s="1"/>
      <c r="P26" s="1"/>
      <c r="Q26" s="1"/>
      <c r="R26" s="1"/>
      <c r="S26" s="1"/>
      <c r="T26" s="1"/>
      <c r="U26" s="1"/>
      <c r="V26" s="1"/>
      <c r="W26" s="1"/>
      <c r="X26" s="1"/>
      <c r="Y26" s="1"/>
      <c r="Z26" s="1"/>
    </row>
    <row r="27" spans="1:26" ht="19.5" customHeight="1" x14ac:dyDescent="0.2">
      <c r="A27" s="1"/>
      <c r="B27" s="132" t="s">
        <v>328</v>
      </c>
      <c r="C27" s="635" t="s">
        <v>523</v>
      </c>
      <c r="D27" s="620"/>
      <c r="E27" s="620"/>
      <c r="F27" s="620"/>
      <c r="G27" s="621"/>
      <c r="H27" s="1"/>
      <c r="I27" s="1"/>
      <c r="J27" s="1"/>
      <c r="K27" s="1"/>
      <c r="L27" s="1"/>
      <c r="M27" s="1"/>
      <c r="N27" s="1"/>
      <c r="O27" s="1"/>
      <c r="P27" s="1"/>
      <c r="Q27" s="1"/>
      <c r="R27" s="1"/>
      <c r="S27" s="1"/>
      <c r="T27" s="1"/>
      <c r="U27" s="1"/>
      <c r="V27" s="1"/>
      <c r="W27" s="1"/>
      <c r="X27" s="1"/>
      <c r="Y27" s="1"/>
      <c r="Z27" s="1"/>
    </row>
    <row r="28" spans="1:26" ht="19.5" customHeight="1" x14ac:dyDescent="0.2">
      <c r="A28" s="1"/>
      <c r="B28" s="132" t="s">
        <v>330</v>
      </c>
      <c r="C28" s="648" t="s">
        <v>524</v>
      </c>
      <c r="D28" s="620"/>
      <c r="E28" s="620"/>
      <c r="F28" s="620"/>
      <c r="G28" s="621"/>
      <c r="H28" s="1"/>
      <c r="I28" s="1"/>
      <c r="J28" s="1"/>
      <c r="K28" s="1"/>
      <c r="L28" s="1"/>
      <c r="M28" s="1"/>
      <c r="N28" s="1"/>
      <c r="O28" s="1"/>
      <c r="P28" s="1"/>
      <c r="Q28" s="1"/>
      <c r="R28" s="1"/>
      <c r="S28" s="1"/>
      <c r="T28" s="1"/>
      <c r="U28" s="1"/>
      <c r="V28" s="1"/>
      <c r="W28" s="1"/>
      <c r="X28" s="1"/>
      <c r="Y28" s="1"/>
      <c r="Z28" s="1"/>
    </row>
    <row r="29" spans="1:26" ht="30" customHeight="1" x14ac:dyDescent="0.2">
      <c r="A29" s="1"/>
      <c r="B29" s="132" t="s">
        <v>332</v>
      </c>
      <c r="C29" s="634" t="s">
        <v>525</v>
      </c>
      <c r="D29" s="620"/>
      <c r="E29" s="620"/>
      <c r="F29" s="620"/>
      <c r="G29" s="621"/>
      <c r="H29" s="1"/>
      <c r="I29" s="1"/>
      <c r="J29" s="1"/>
      <c r="K29" s="1"/>
      <c r="L29" s="1"/>
      <c r="M29" s="1"/>
      <c r="N29" s="1"/>
      <c r="O29" s="1"/>
      <c r="P29" s="1"/>
      <c r="Q29" s="1"/>
      <c r="R29" s="1"/>
      <c r="S29" s="1"/>
      <c r="T29" s="1"/>
      <c r="U29" s="1"/>
      <c r="V29" s="1"/>
      <c r="W29" s="1"/>
      <c r="X29" s="1"/>
      <c r="Y29" s="1"/>
      <c r="Z29" s="1"/>
    </row>
    <row r="30" spans="1:26" ht="19.5" customHeight="1" x14ac:dyDescent="0.2">
      <c r="A30" s="1"/>
      <c r="B30" s="134"/>
      <c r="C30" s="134"/>
      <c r="D30" s="134"/>
      <c r="E30" s="134"/>
      <c r="F30" s="134"/>
      <c r="G30" s="134"/>
      <c r="H30" s="1"/>
      <c r="I30" s="1"/>
      <c r="J30" s="1"/>
      <c r="K30" s="1"/>
      <c r="L30" s="1"/>
      <c r="M30" s="1"/>
      <c r="N30" s="1"/>
      <c r="O30" s="1"/>
      <c r="P30" s="1"/>
      <c r="Q30" s="1"/>
      <c r="R30" s="1"/>
      <c r="S30" s="1"/>
      <c r="T30" s="1"/>
      <c r="U30" s="1"/>
      <c r="V30" s="1"/>
      <c r="W30" s="1"/>
      <c r="X30" s="1"/>
      <c r="Y30" s="1"/>
      <c r="Z30" s="1"/>
    </row>
    <row r="31" spans="1:26" ht="6.75" customHeight="1" x14ac:dyDescent="0.2">
      <c r="A31" s="1"/>
      <c r="B31" s="133"/>
      <c r="C31" s="133"/>
      <c r="D31" s="133"/>
      <c r="E31" s="133"/>
      <c r="F31" s="133"/>
      <c r="G31" s="133"/>
      <c r="H31" s="1"/>
      <c r="I31" s="1"/>
      <c r="J31" s="1"/>
      <c r="K31" s="1"/>
      <c r="L31" s="1"/>
      <c r="M31" s="1"/>
      <c r="N31" s="1"/>
      <c r="O31" s="1"/>
      <c r="P31" s="1"/>
      <c r="Q31" s="1"/>
      <c r="R31" s="1"/>
      <c r="S31" s="1"/>
      <c r="T31" s="1"/>
      <c r="U31" s="1"/>
      <c r="V31" s="1"/>
      <c r="W31" s="1"/>
      <c r="X31" s="1"/>
      <c r="Y31" s="1"/>
      <c r="Z31" s="1"/>
    </row>
    <row r="32" spans="1:26" ht="19.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9.5" customHeight="1" x14ac:dyDescent="0.2">
      <c r="A33" s="1"/>
      <c r="B33" s="129" t="s">
        <v>322</v>
      </c>
      <c r="C33" s="625" t="s">
        <v>214</v>
      </c>
      <c r="D33" s="620"/>
      <c r="E33" s="620"/>
      <c r="F33" s="620"/>
      <c r="G33" s="621"/>
      <c r="H33" s="1"/>
      <c r="I33" s="1"/>
      <c r="J33" s="1"/>
      <c r="K33" s="1"/>
      <c r="L33" s="1"/>
      <c r="M33" s="1"/>
      <c r="N33" s="1"/>
      <c r="O33" s="1"/>
      <c r="P33" s="1"/>
      <c r="Q33" s="1"/>
      <c r="R33" s="1"/>
      <c r="S33" s="1"/>
      <c r="T33" s="1"/>
      <c r="U33" s="1"/>
      <c r="V33" s="1"/>
      <c r="W33" s="1"/>
      <c r="X33" s="1"/>
      <c r="Y33" s="1"/>
      <c r="Z33" s="1"/>
    </row>
    <row r="34" spans="1:26" ht="19.5" customHeight="1" x14ac:dyDescent="0.2">
      <c r="A34" s="1"/>
      <c r="B34" s="130" t="s">
        <v>323</v>
      </c>
      <c r="C34" s="625" t="s">
        <v>526</v>
      </c>
      <c r="D34" s="620"/>
      <c r="E34" s="620"/>
      <c r="F34" s="620"/>
      <c r="G34" s="621"/>
      <c r="H34" s="1"/>
      <c r="I34" s="1"/>
      <c r="J34" s="1"/>
      <c r="K34" s="1"/>
      <c r="L34" s="1"/>
      <c r="M34" s="1"/>
      <c r="N34" s="1"/>
      <c r="O34" s="1"/>
      <c r="P34" s="1"/>
      <c r="Q34" s="1"/>
      <c r="R34" s="1"/>
      <c r="S34" s="1"/>
      <c r="T34" s="1"/>
      <c r="U34" s="1"/>
      <c r="V34" s="1"/>
      <c r="W34" s="1"/>
      <c r="X34" s="1"/>
      <c r="Y34" s="1"/>
      <c r="Z34" s="1"/>
    </row>
    <row r="35" spans="1:26" ht="34.5" customHeight="1" x14ac:dyDescent="0.2">
      <c r="A35" s="1"/>
      <c r="B35" s="130" t="s">
        <v>324</v>
      </c>
      <c r="C35" s="650" t="s">
        <v>527</v>
      </c>
      <c r="D35" s="620"/>
      <c r="E35" s="620"/>
      <c r="F35" s="620"/>
      <c r="G35" s="621"/>
      <c r="H35" s="1"/>
      <c r="I35" s="1"/>
      <c r="J35" s="1"/>
      <c r="K35" s="1"/>
      <c r="L35" s="1"/>
      <c r="M35" s="1"/>
      <c r="N35" s="1"/>
      <c r="O35" s="1"/>
      <c r="P35" s="1"/>
      <c r="Q35" s="1"/>
      <c r="R35" s="1"/>
      <c r="S35" s="1"/>
      <c r="T35" s="1"/>
      <c r="U35" s="1"/>
      <c r="V35" s="1"/>
      <c r="W35" s="1"/>
      <c r="X35" s="1"/>
      <c r="Y35" s="1"/>
      <c r="Z35" s="1"/>
    </row>
    <row r="36" spans="1:26" ht="19.5" customHeight="1" x14ac:dyDescent="0.2">
      <c r="A36" s="1"/>
      <c r="B36" s="131" t="s">
        <v>326</v>
      </c>
      <c r="C36" s="637" t="s">
        <v>340</v>
      </c>
      <c r="D36" s="638"/>
      <c r="E36" s="638"/>
      <c r="F36" s="638"/>
      <c r="G36" s="639"/>
      <c r="H36" s="1"/>
      <c r="I36" s="1"/>
      <c r="J36" s="1"/>
      <c r="K36" s="1"/>
      <c r="L36" s="1"/>
      <c r="M36" s="1"/>
      <c r="N36" s="1"/>
      <c r="O36" s="1"/>
      <c r="P36" s="1"/>
      <c r="Q36" s="1"/>
      <c r="R36" s="1"/>
      <c r="S36" s="1"/>
      <c r="T36" s="1"/>
      <c r="U36" s="1"/>
      <c r="V36" s="1"/>
      <c r="W36" s="1"/>
      <c r="X36" s="1"/>
      <c r="Y36" s="1"/>
      <c r="Z36" s="1"/>
    </row>
    <row r="37" spans="1:26" ht="19.5" customHeight="1" x14ac:dyDescent="0.2">
      <c r="A37" s="1"/>
      <c r="B37" s="132" t="s">
        <v>328</v>
      </c>
      <c r="C37" s="635" t="s">
        <v>523</v>
      </c>
      <c r="D37" s="620"/>
      <c r="E37" s="620"/>
      <c r="F37" s="620"/>
      <c r="G37" s="621"/>
      <c r="H37" s="1"/>
      <c r="I37" s="1"/>
      <c r="J37" s="1"/>
      <c r="K37" s="1"/>
      <c r="L37" s="1"/>
      <c r="M37" s="1"/>
      <c r="N37" s="1"/>
      <c r="O37" s="1"/>
      <c r="P37" s="1"/>
      <c r="Q37" s="1"/>
      <c r="R37" s="1"/>
      <c r="S37" s="1"/>
      <c r="T37" s="1"/>
      <c r="U37" s="1"/>
      <c r="V37" s="1"/>
      <c r="W37" s="1"/>
      <c r="X37" s="1"/>
      <c r="Y37" s="1"/>
      <c r="Z37" s="1"/>
    </row>
    <row r="38" spans="1:26" ht="19.5" customHeight="1" x14ac:dyDescent="0.2">
      <c r="A38" s="1"/>
      <c r="B38" s="132" t="s">
        <v>330</v>
      </c>
      <c r="C38" s="651" t="s">
        <v>528</v>
      </c>
      <c r="D38" s="620"/>
      <c r="E38" s="620"/>
      <c r="F38" s="620"/>
      <c r="G38" s="621"/>
      <c r="H38" s="1"/>
      <c r="I38" s="1"/>
      <c r="J38" s="1"/>
      <c r="K38" s="1"/>
      <c r="L38" s="1"/>
      <c r="M38" s="1"/>
      <c r="N38" s="1"/>
      <c r="O38" s="1"/>
      <c r="P38" s="1"/>
      <c r="Q38" s="1"/>
      <c r="R38" s="1"/>
      <c r="S38" s="1"/>
      <c r="T38" s="1"/>
      <c r="U38" s="1"/>
      <c r="V38" s="1"/>
      <c r="W38" s="1"/>
      <c r="X38" s="1"/>
      <c r="Y38" s="1"/>
      <c r="Z38" s="1"/>
    </row>
    <row r="39" spans="1:26" ht="25.5" customHeight="1" x14ac:dyDescent="0.2">
      <c r="A39" s="1"/>
      <c r="B39" s="132" t="s">
        <v>332</v>
      </c>
      <c r="C39" s="634" t="s">
        <v>529</v>
      </c>
      <c r="D39" s="620"/>
      <c r="E39" s="620"/>
      <c r="F39" s="620"/>
      <c r="G39" s="621"/>
      <c r="H39" s="1"/>
      <c r="I39" s="1"/>
      <c r="J39" s="1"/>
      <c r="K39" s="1"/>
      <c r="L39" s="1"/>
      <c r="M39" s="1"/>
      <c r="N39" s="1"/>
      <c r="O39" s="1"/>
      <c r="P39" s="1"/>
      <c r="Q39" s="1"/>
      <c r="R39" s="1"/>
      <c r="S39" s="1"/>
      <c r="T39" s="1"/>
      <c r="U39" s="1"/>
      <c r="V39" s="1"/>
      <c r="W39" s="1"/>
      <c r="X39" s="1"/>
      <c r="Y39" s="1"/>
      <c r="Z39" s="1"/>
    </row>
    <row r="40" spans="1:26" ht="19.5" customHeight="1" x14ac:dyDescent="0.2">
      <c r="A40" s="1"/>
      <c r="B40" s="134"/>
      <c r="C40" s="134"/>
      <c r="D40" s="134"/>
      <c r="E40" s="134"/>
      <c r="F40" s="134"/>
      <c r="G40" s="134"/>
      <c r="H40" s="1"/>
      <c r="I40" s="1"/>
      <c r="J40" s="1"/>
      <c r="K40" s="1"/>
      <c r="L40" s="1"/>
      <c r="M40" s="1"/>
      <c r="N40" s="1"/>
      <c r="O40" s="1"/>
      <c r="P40" s="1"/>
      <c r="Q40" s="1"/>
      <c r="R40" s="1"/>
      <c r="S40" s="1"/>
      <c r="T40" s="1"/>
      <c r="U40" s="1"/>
      <c r="V40" s="1"/>
      <c r="W40" s="1"/>
      <c r="X40" s="1"/>
      <c r="Y40" s="1"/>
      <c r="Z40" s="1"/>
    </row>
    <row r="41" spans="1:26" ht="6.75" customHeight="1" x14ac:dyDescent="0.2">
      <c r="A41" s="1"/>
      <c r="B41" s="133"/>
      <c r="C41" s="133"/>
      <c r="D41" s="133"/>
      <c r="E41" s="133"/>
      <c r="F41" s="133"/>
      <c r="G41" s="133"/>
      <c r="H41" s="1"/>
      <c r="I41" s="1"/>
      <c r="J41" s="1"/>
      <c r="K41" s="1"/>
      <c r="L41" s="1"/>
      <c r="M41" s="1"/>
      <c r="N41" s="1"/>
      <c r="O41" s="1"/>
      <c r="P41" s="1"/>
      <c r="Q41" s="1"/>
      <c r="R41" s="1"/>
      <c r="S41" s="1"/>
      <c r="T41" s="1"/>
      <c r="U41" s="1"/>
      <c r="V41" s="1"/>
      <c r="W41" s="1"/>
      <c r="X41" s="1"/>
      <c r="Y41" s="1"/>
      <c r="Z41" s="1"/>
    </row>
    <row r="42" spans="1:26" ht="19.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9.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9.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9.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9.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9.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9.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9.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9.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9.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9.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9.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9.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9.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9.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9.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9.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9.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9.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9.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9.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9.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9.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9.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9.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9.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9.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9.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9.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9.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9.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9.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9.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9.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9.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9.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9.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9.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9.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9.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9.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9.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9.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9.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9.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9.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9.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9.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9.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9.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9.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9.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9.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9.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9.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9.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9.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9.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9.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9.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9.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9.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9.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9.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9.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9.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9.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9.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9.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9.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9.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9.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9.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9.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9.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9.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9.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9.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9.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9.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9.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9.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9.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9.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9.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9.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9.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9.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9.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9.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9.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9.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9.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9.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9.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9.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9.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9.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9.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9.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9.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9.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9.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9.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9.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9.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9.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9.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9.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9.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9.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9.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9.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4.5703125" customWidth="1"/>
    <col min="3" max="3" width="83.7109375" customWidth="1"/>
    <col min="4" max="4" width="3.42578125" customWidth="1"/>
    <col min="5" max="5" width="14.140625" customWidth="1"/>
    <col min="6" max="7" width="9" customWidth="1"/>
  </cols>
  <sheetData>
    <row r="1" spans="1:26" ht="22.5" customHeight="1" x14ac:dyDescent="0.25">
      <c r="A1" s="1"/>
      <c r="B1" s="626" t="s">
        <v>530</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34"/>
      <c r="C2" s="134"/>
      <c r="D2" s="134"/>
      <c r="E2" s="134"/>
      <c r="F2" s="134"/>
      <c r="G2" s="134"/>
      <c r="H2" s="1"/>
      <c r="I2" s="1"/>
      <c r="J2" s="1"/>
      <c r="K2" s="1"/>
      <c r="L2" s="1"/>
      <c r="M2" s="1"/>
      <c r="N2" s="1"/>
      <c r="O2" s="1"/>
      <c r="P2" s="1"/>
      <c r="Q2" s="1"/>
      <c r="R2" s="1"/>
      <c r="S2" s="1"/>
      <c r="T2" s="1"/>
      <c r="U2" s="1"/>
      <c r="V2" s="1"/>
      <c r="W2" s="1"/>
      <c r="X2" s="1"/>
      <c r="Y2" s="1"/>
      <c r="Z2" s="1"/>
    </row>
    <row r="3" spans="1:26" ht="22.5" customHeight="1" x14ac:dyDescent="0.2">
      <c r="A3" s="1"/>
      <c r="B3" s="129" t="s">
        <v>322</v>
      </c>
      <c r="C3" s="625" t="s">
        <v>216</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217</v>
      </c>
      <c r="D4" s="620"/>
      <c r="E4" s="620"/>
      <c r="F4" s="620"/>
      <c r="G4" s="621"/>
      <c r="H4" s="1"/>
      <c r="I4" s="1"/>
      <c r="J4" s="1"/>
      <c r="K4" s="1"/>
      <c r="L4" s="1"/>
      <c r="M4" s="1"/>
      <c r="N4" s="1"/>
      <c r="O4" s="1"/>
      <c r="P4" s="1"/>
      <c r="Q4" s="1"/>
      <c r="R4" s="1"/>
      <c r="S4" s="1"/>
      <c r="T4" s="1"/>
      <c r="U4" s="1"/>
      <c r="V4" s="1"/>
      <c r="W4" s="1"/>
      <c r="X4" s="1"/>
      <c r="Y4" s="1"/>
      <c r="Z4" s="1"/>
    </row>
    <row r="5" spans="1:26" ht="31.5" customHeight="1" x14ac:dyDescent="0.2">
      <c r="A5" s="1"/>
      <c r="B5" s="130" t="s">
        <v>324</v>
      </c>
      <c r="C5" s="650" t="s">
        <v>531</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326</v>
      </c>
      <c r="C6" s="637" t="s">
        <v>340</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50" t="s">
        <v>532</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32" t="s">
        <v>330</v>
      </c>
      <c r="C8" s="635" t="s">
        <v>533</v>
      </c>
      <c r="D8" s="620"/>
      <c r="E8" s="620"/>
      <c r="F8" s="620"/>
      <c r="G8" s="621"/>
      <c r="H8" s="1"/>
      <c r="I8" s="1"/>
      <c r="J8" s="1"/>
      <c r="K8" s="1"/>
      <c r="L8" s="1"/>
      <c r="M8" s="1"/>
      <c r="N8" s="1"/>
      <c r="O8" s="1"/>
      <c r="P8" s="1"/>
      <c r="Q8" s="1"/>
      <c r="R8" s="1"/>
      <c r="S8" s="1"/>
      <c r="T8" s="1"/>
      <c r="U8" s="1"/>
      <c r="V8" s="1"/>
      <c r="W8" s="1"/>
      <c r="X8" s="1"/>
      <c r="Y8" s="1"/>
      <c r="Z8" s="1"/>
    </row>
    <row r="9" spans="1:26" ht="22.5" customHeight="1" x14ac:dyDescent="0.2">
      <c r="A9" s="1"/>
      <c r="B9" s="132" t="s">
        <v>332</v>
      </c>
      <c r="C9" s="634" t="s">
        <v>534</v>
      </c>
      <c r="D9" s="620"/>
      <c r="E9" s="620"/>
      <c r="F9" s="620"/>
      <c r="G9" s="621"/>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15.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1"/>
      <c r="B13" s="129" t="s">
        <v>322</v>
      </c>
      <c r="C13" s="625" t="s">
        <v>219</v>
      </c>
      <c r="D13" s="620"/>
      <c r="E13" s="620"/>
      <c r="F13" s="620"/>
      <c r="G13" s="621"/>
      <c r="H13" s="1"/>
      <c r="I13" s="1"/>
      <c r="J13" s="1"/>
      <c r="K13" s="1"/>
      <c r="L13" s="1"/>
      <c r="M13" s="1"/>
      <c r="N13" s="1"/>
      <c r="O13" s="1"/>
      <c r="P13" s="1"/>
      <c r="Q13" s="1"/>
      <c r="R13" s="1"/>
      <c r="S13" s="1"/>
      <c r="T13" s="1"/>
      <c r="U13" s="1"/>
      <c r="V13" s="1"/>
      <c r="W13" s="1"/>
      <c r="X13" s="1"/>
      <c r="Y13" s="1"/>
      <c r="Z13" s="1"/>
    </row>
    <row r="14" spans="1:26" ht="32.25" customHeight="1" x14ac:dyDescent="0.2">
      <c r="A14" s="1"/>
      <c r="B14" s="130" t="s">
        <v>323</v>
      </c>
      <c r="C14" s="625" t="s">
        <v>220</v>
      </c>
      <c r="D14" s="620"/>
      <c r="E14" s="620"/>
      <c r="F14" s="620"/>
      <c r="G14" s="621"/>
      <c r="H14" s="1"/>
      <c r="I14" s="1"/>
      <c r="J14" s="1"/>
      <c r="K14" s="1"/>
      <c r="L14" s="1"/>
      <c r="M14" s="1"/>
      <c r="N14" s="1"/>
      <c r="O14" s="1"/>
      <c r="P14" s="1"/>
      <c r="Q14" s="1"/>
      <c r="R14" s="1"/>
      <c r="S14" s="1"/>
      <c r="T14" s="1"/>
      <c r="U14" s="1"/>
      <c r="V14" s="1"/>
      <c r="W14" s="1"/>
      <c r="X14" s="1"/>
      <c r="Y14" s="1"/>
      <c r="Z14" s="1"/>
    </row>
    <row r="15" spans="1:26" ht="35.25" customHeight="1" x14ac:dyDescent="0.2">
      <c r="A15" s="1"/>
      <c r="B15" s="130" t="s">
        <v>324</v>
      </c>
      <c r="C15" s="652" t="s">
        <v>535</v>
      </c>
      <c r="D15" s="620"/>
      <c r="E15" s="620"/>
      <c r="F15" s="620"/>
      <c r="G15" s="621"/>
      <c r="H15" s="1"/>
      <c r="I15" s="1"/>
      <c r="J15" s="1"/>
      <c r="K15" s="1"/>
      <c r="L15" s="1"/>
      <c r="M15" s="1"/>
      <c r="N15" s="1"/>
      <c r="O15" s="1"/>
      <c r="P15" s="1"/>
      <c r="Q15" s="1"/>
      <c r="R15" s="1"/>
      <c r="S15" s="1"/>
      <c r="T15" s="1"/>
      <c r="U15" s="1"/>
      <c r="V15" s="1"/>
      <c r="W15" s="1"/>
      <c r="X15" s="1"/>
      <c r="Y15" s="1"/>
      <c r="Z15" s="1"/>
    </row>
    <row r="16" spans="1:26" ht="34.5" customHeight="1" x14ac:dyDescent="0.2">
      <c r="A16" s="1"/>
      <c r="B16" s="131" t="s">
        <v>326</v>
      </c>
      <c r="C16" s="637" t="s">
        <v>32</v>
      </c>
      <c r="D16" s="638"/>
      <c r="E16" s="638"/>
      <c r="F16" s="638"/>
      <c r="G16" s="639"/>
      <c r="H16" s="1"/>
      <c r="I16" s="1"/>
      <c r="J16" s="1"/>
      <c r="K16" s="1"/>
      <c r="L16" s="1"/>
      <c r="M16" s="1"/>
      <c r="N16" s="1"/>
      <c r="O16" s="1"/>
      <c r="P16" s="1"/>
      <c r="Q16" s="1"/>
      <c r="R16" s="1"/>
      <c r="S16" s="1"/>
      <c r="T16" s="1"/>
      <c r="U16" s="1"/>
      <c r="V16" s="1"/>
      <c r="W16" s="1"/>
      <c r="X16" s="1"/>
      <c r="Y16" s="1"/>
      <c r="Z16" s="1"/>
    </row>
    <row r="17" spans="1:26" ht="27" customHeight="1" x14ac:dyDescent="0.2">
      <c r="A17" s="1"/>
      <c r="B17" s="132" t="s">
        <v>328</v>
      </c>
      <c r="C17" s="635" t="s">
        <v>345</v>
      </c>
      <c r="D17" s="620"/>
      <c r="E17" s="620"/>
      <c r="F17" s="620"/>
      <c r="G17" s="621"/>
      <c r="H17" s="1"/>
      <c r="I17" s="1"/>
      <c r="J17" s="1"/>
      <c r="K17" s="1"/>
      <c r="L17" s="1"/>
      <c r="M17" s="1"/>
      <c r="N17" s="1"/>
      <c r="O17" s="1"/>
      <c r="P17" s="1"/>
      <c r="Q17" s="1"/>
      <c r="R17" s="1"/>
      <c r="S17" s="1"/>
      <c r="T17" s="1"/>
      <c r="U17" s="1"/>
      <c r="V17" s="1"/>
      <c r="W17" s="1"/>
      <c r="X17" s="1"/>
      <c r="Y17" s="1"/>
      <c r="Z17" s="1"/>
    </row>
    <row r="18" spans="1:26" ht="24" customHeight="1" x14ac:dyDescent="0.2">
      <c r="A18" s="1"/>
      <c r="B18" s="132" t="s">
        <v>330</v>
      </c>
      <c r="C18" s="629" t="s">
        <v>536</v>
      </c>
      <c r="D18" s="620"/>
      <c r="E18" s="620"/>
      <c r="F18" s="620"/>
      <c r="G18" s="621"/>
      <c r="H18" s="1"/>
      <c r="I18" s="1"/>
      <c r="J18" s="1"/>
      <c r="K18" s="1"/>
      <c r="L18" s="1"/>
      <c r="M18" s="1"/>
      <c r="N18" s="1"/>
      <c r="O18" s="1"/>
      <c r="P18" s="1"/>
      <c r="Q18" s="1"/>
      <c r="R18" s="1"/>
      <c r="S18" s="1"/>
      <c r="T18" s="1"/>
      <c r="U18" s="1"/>
      <c r="V18" s="1"/>
      <c r="W18" s="1"/>
      <c r="X18" s="1"/>
      <c r="Y18" s="1"/>
      <c r="Z18" s="1"/>
    </row>
    <row r="19" spans="1:26" ht="37.5" customHeight="1" x14ac:dyDescent="0.2">
      <c r="A19" s="1"/>
      <c r="B19" s="132" t="s">
        <v>332</v>
      </c>
      <c r="C19" s="634" t="s">
        <v>537</v>
      </c>
      <c r="D19" s="620"/>
      <c r="E19" s="620"/>
      <c r="F19" s="620"/>
      <c r="G19" s="621"/>
      <c r="H19" s="1"/>
      <c r="I19" s="1"/>
      <c r="J19" s="1"/>
      <c r="K19" s="1"/>
      <c r="L19" s="1"/>
      <c r="M19" s="1"/>
      <c r="N19" s="1"/>
      <c r="O19" s="1"/>
      <c r="P19" s="1"/>
      <c r="Q19" s="1"/>
      <c r="R19" s="1"/>
      <c r="S19" s="1"/>
      <c r="T19" s="1"/>
      <c r="U19" s="1"/>
      <c r="V19" s="1"/>
      <c r="W19" s="1"/>
      <c r="X19" s="1"/>
      <c r="Y19" s="1"/>
      <c r="Z19" s="1"/>
    </row>
    <row r="20" spans="1:26" ht="9.7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8.2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C17:G17"/>
    <mergeCell ref="C18:G18"/>
    <mergeCell ref="C19:G19"/>
    <mergeCell ref="B1:G1"/>
    <mergeCell ref="C3:G3"/>
    <mergeCell ref="C4:G4"/>
    <mergeCell ref="C5:G5"/>
    <mergeCell ref="C6:G6"/>
    <mergeCell ref="C7:G7"/>
    <mergeCell ref="C8:G8"/>
    <mergeCell ref="C9:G9"/>
    <mergeCell ref="C13:G13"/>
    <mergeCell ref="C14:G14"/>
    <mergeCell ref="C15:G15"/>
    <mergeCell ref="C16:G16"/>
  </mergeCells>
  <printOptions horizontalCentered="1" gridLines="1"/>
  <pageMargins left="0.25" right="0.25" top="0.75" bottom="0.75" header="0" footer="0"/>
  <pageSetup paperSize="9" fitToHeight="0" pageOrder="overThenDown" orientation="portrait"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4.7109375" customWidth="1"/>
    <col min="3" max="3" width="83.7109375" customWidth="1"/>
    <col min="4" max="4" width="3.42578125" customWidth="1"/>
    <col min="5" max="5" width="14.140625" customWidth="1"/>
    <col min="6" max="7" width="9" customWidth="1"/>
  </cols>
  <sheetData>
    <row r="1" spans="1:26" ht="22.5" customHeight="1" x14ac:dyDescent="0.25">
      <c r="A1" s="1"/>
      <c r="B1" s="626" t="s">
        <v>538</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29" t="s">
        <v>322</v>
      </c>
      <c r="C3" s="625" t="s">
        <v>221</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222</v>
      </c>
      <c r="D4" s="620"/>
      <c r="E4" s="620"/>
      <c r="F4" s="620"/>
      <c r="G4" s="621"/>
      <c r="H4" s="1"/>
      <c r="I4" s="1"/>
      <c r="J4" s="1"/>
      <c r="K4" s="1"/>
      <c r="L4" s="1"/>
      <c r="M4" s="1"/>
      <c r="N4" s="1"/>
      <c r="O4" s="1"/>
      <c r="P4" s="1"/>
      <c r="Q4" s="1"/>
      <c r="R4" s="1"/>
      <c r="S4" s="1"/>
      <c r="T4" s="1"/>
      <c r="U4" s="1"/>
      <c r="V4" s="1"/>
      <c r="W4" s="1"/>
      <c r="X4" s="1"/>
      <c r="Y4" s="1"/>
      <c r="Z4" s="1"/>
    </row>
    <row r="5" spans="1:26" ht="28.5" customHeight="1" x14ac:dyDescent="0.2">
      <c r="A5" s="1"/>
      <c r="B5" s="130" t="s">
        <v>324</v>
      </c>
      <c r="C5" s="650" t="s">
        <v>539</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326</v>
      </c>
      <c r="C6" s="653" t="s">
        <v>224</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35" t="s">
        <v>345</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32" t="s">
        <v>330</v>
      </c>
      <c r="C8" s="654" t="s">
        <v>540</v>
      </c>
      <c r="D8" s="620"/>
      <c r="E8" s="620"/>
      <c r="F8" s="620"/>
      <c r="G8" s="621"/>
      <c r="H8" s="1"/>
      <c r="I8" s="1"/>
      <c r="J8" s="1"/>
      <c r="K8" s="1"/>
      <c r="L8" s="1"/>
      <c r="M8" s="1"/>
      <c r="N8" s="1"/>
      <c r="O8" s="1"/>
      <c r="P8" s="1"/>
      <c r="Q8" s="1"/>
      <c r="R8" s="1"/>
      <c r="S8" s="1"/>
      <c r="T8" s="1"/>
      <c r="U8" s="1"/>
      <c r="V8" s="1"/>
      <c r="W8" s="1"/>
      <c r="X8" s="1"/>
      <c r="Y8" s="1"/>
      <c r="Z8" s="1"/>
    </row>
    <row r="9" spans="1:26" ht="30" customHeight="1" x14ac:dyDescent="0.2">
      <c r="A9" s="1"/>
      <c r="B9" s="132" t="s">
        <v>332</v>
      </c>
      <c r="C9" s="655" t="s">
        <v>541</v>
      </c>
      <c r="D9" s="644"/>
      <c r="E9" s="644"/>
      <c r="F9" s="644"/>
      <c r="G9" s="645"/>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9.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1"/>
      <c r="B13" s="129" t="s">
        <v>322</v>
      </c>
      <c r="C13" s="625" t="s">
        <v>229</v>
      </c>
      <c r="D13" s="620"/>
      <c r="E13" s="620"/>
      <c r="F13" s="620"/>
      <c r="G13" s="621"/>
      <c r="H13" s="1"/>
      <c r="I13" s="1"/>
      <c r="J13" s="1"/>
      <c r="K13" s="1"/>
      <c r="L13" s="1"/>
      <c r="M13" s="1"/>
      <c r="N13" s="1"/>
      <c r="O13" s="1"/>
      <c r="P13" s="1"/>
      <c r="Q13" s="1"/>
      <c r="R13" s="1"/>
      <c r="S13" s="1"/>
      <c r="T13" s="1"/>
      <c r="U13" s="1"/>
      <c r="V13" s="1"/>
      <c r="W13" s="1"/>
      <c r="X13" s="1"/>
      <c r="Y13" s="1"/>
      <c r="Z13" s="1"/>
    </row>
    <row r="14" spans="1:26" ht="22.5" customHeight="1" x14ac:dyDescent="0.2">
      <c r="A14" s="1"/>
      <c r="B14" s="130" t="s">
        <v>323</v>
      </c>
      <c r="C14" s="625" t="s">
        <v>542</v>
      </c>
      <c r="D14" s="620"/>
      <c r="E14" s="620"/>
      <c r="F14" s="620"/>
      <c r="G14" s="621"/>
      <c r="H14" s="1"/>
      <c r="I14" s="1"/>
      <c r="J14" s="1"/>
      <c r="K14" s="1"/>
      <c r="L14" s="1"/>
      <c r="M14" s="1"/>
      <c r="N14" s="1"/>
      <c r="O14" s="1"/>
      <c r="P14" s="1"/>
      <c r="Q14" s="1"/>
      <c r="R14" s="1"/>
      <c r="S14" s="1"/>
      <c r="T14" s="1"/>
      <c r="U14" s="1"/>
      <c r="V14" s="1"/>
      <c r="W14" s="1"/>
      <c r="X14" s="1"/>
      <c r="Y14" s="1"/>
      <c r="Z14" s="1"/>
    </row>
    <row r="15" spans="1:26" ht="31.5" customHeight="1" x14ac:dyDescent="0.2">
      <c r="A15" s="1"/>
      <c r="B15" s="130" t="s">
        <v>324</v>
      </c>
      <c r="C15" s="650" t="s">
        <v>543</v>
      </c>
      <c r="D15" s="620"/>
      <c r="E15" s="620"/>
      <c r="F15" s="620"/>
      <c r="G15" s="621"/>
      <c r="H15" s="1"/>
      <c r="I15" s="1"/>
      <c r="J15" s="1"/>
      <c r="K15" s="1"/>
      <c r="L15" s="1"/>
      <c r="M15" s="1"/>
      <c r="N15" s="1"/>
      <c r="O15" s="1"/>
      <c r="P15" s="1"/>
      <c r="Q15" s="1"/>
      <c r="R15" s="1"/>
      <c r="S15" s="1"/>
      <c r="T15" s="1"/>
      <c r="U15" s="1"/>
      <c r="V15" s="1"/>
      <c r="W15" s="1"/>
      <c r="X15" s="1"/>
      <c r="Y15" s="1"/>
      <c r="Z15" s="1"/>
    </row>
    <row r="16" spans="1:26" ht="34.5" customHeight="1" x14ac:dyDescent="0.2">
      <c r="A16" s="1"/>
      <c r="B16" s="131" t="s">
        <v>326</v>
      </c>
      <c r="C16" s="635" t="s">
        <v>544</v>
      </c>
      <c r="D16" s="620"/>
      <c r="E16" s="620"/>
      <c r="F16" s="620"/>
      <c r="G16" s="621"/>
      <c r="H16" s="1"/>
      <c r="I16" s="1"/>
      <c r="J16" s="1"/>
      <c r="K16" s="1"/>
      <c r="L16" s="1"/>
      <c r="M16" s="1"/>
      <c r="N16" s="1"/>
      <c r="O16" s="1"/>
      <c r="P16" s="1"/>
      <c r="Q16" s="1"/>
      <c r="R16" s="1"/>
      <c r="S16" s="1"/>
      <c r="T16" s="1"/>
      <c r="U16" s="1"/>
      <c r="V16" s="1"/>
      <c r="W16" s="1"/>
      <c r="X16" s="1"/>
      <c r="Y16" s="1"/>
      <c r="Z16" s="1"/>
    </row>
    <row r="17" spans="1:26" ht="27" customHeight="1" x14ac:dyDescent="0.2">
      <c r="A17" s="1"/>
      <c r="B17" s="132" t="s">
        <v>328</v>
      </c>
      <c r="C17" s="635" t="s">
        <v>345</v>
      </c>
      <c r="D17" s="620"/>
      <c r="E17" s="620"/>
      <c r="F17" s="620"/>
      <c r="G17" s="621"/>
      <c r="H17" s="1"/>
      <c r="I17" s="1"/>
      <c r="J17" s="1"/>
      <c r="K17" s="1"/>
      <c r="L17" s="1"/>
      <c r="M17" s="1"/>
      <c r="N17" s="1"/>
      <c r="O17" s="1"/>
      <c r="P17" s="1"/>
      <c r="Q17" s="1"/>
      <c r="R17" s="1"/>
      <c r="S17" s="1"/>
      <c r="T17" s="1"/>
      <c r="U17" s="1"/>
      <c r="V17" s="1"/>
      <c r="W17" s="1"/>
      <c r="X17" s="1"/>
      <c r="Y17" s="1"/>
      <c r="Z17" s="1"/>
    </row>
    <row r="18" spans="1:26" ht="24" customHeight="1" x14ac:dyDescent="0.2">
      <c r="A18" s="1"/>
      <c r="B18" s="132" t="s">
        <v>330</v>
      </c>
      <c r="C18" s="629" t="s">
        <v>545</v>
      </c>
      <c r="D18" s="620"/>
      <c r="E18" s="620"/>
      <c r="F18" s="620"/>
      <c r="G18" s="621"/>
      <c r="H18" s="1"/>
      <c r="I18" s="1"/>
      <c r="J18" s="1"/>
      <c r="K18" s="1"/>
      <c r="L18" s="1"/>
      <c r="M18" s="1"/>
      <c r="N18" s="1"/>
      <c r="O18" s="1"/>
      <c r="P18" s="1"/>
      <c r="Q18" s="1"/>
      <c r="R18" s="1"/>
      <c r="S18" s="1"/>
      <c r="T18" s="1"/>
      <c r="U18" s="1"/>
      <c r="V18" s="1"/>
      <c r="W18" s="1"/>
      <c r="X18" s="1"/>
      <c r="Y18" s="1"/>
      <c r="Z18" s="1"/>
    </row>
    <row r="19" spans="1:26" ht="26.25" customHeight="1" x14ac:dyDescent="0.2">
      <c r="A19" s="1"/>
      <c r="B19" s="132" t="s">
        <v>332</v>
      </c>
      <c r="C19" s="655" t="s">
        <v>546</v>
      </c>
      <c r="D19" s="644"/>
      <c r="E19" s="644"/>
      <c r="F19" s="644"/>
      <c r="G19" s="645"/>
      <c r="H19" s="1"/>
      <c r="I19" s="1"/>
      <c r="J19" s="1"/>
      <c r="K19" s="1"/>
      <c r="L19" s="1"/>
      <c r="M19" s="1"/>
      <c r="N19" s="1"/>
      <c r="O19" s="1"/>
      <c r="P19" s="1"/>
      <c r="Q19" s="1"/>
      <c r="R19" s="1"/>
      <c r="S19" s="1"/>
      <c r="T19" s="1"/>
      <c r="U19" s="1"/>
      <c r="V19" s="1"/>
      <c r="W19" s="1"/>
      <c r="X19" s="1"/>
      <c r="Y19" s="1"/>
      <c r="Z19" s="1"/>
    </row>
    <row r="20" spans="1:26" ht="9.7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8.2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8.75" customHeight="1" x14ac:dyDescent="0.2">
      <c r="A23" s="1"/>
      <c r="B23" s="129" t="s">
        <v>322</v>
      </c>
      <c r="C23" s="625" t="s">
        <v>232</v>
      </c>
      <c r="D23" s="620"/>
      <c r="E23" s="620"/>
      <c r="F23" s="620"/>
      <c r="G23" s="621"/>
      <c r="H23" s="1"/>
      <c r="I23" s="1"/>
      <c r="J23" s="1"/>
      <c r="K23" s="1"/>
      <c r="L23" s="1"/>
      <c r="M23" s="1"/>
      <c r="N23" s="1"/>
      <c r="O23" s="1"/>
      <c r="P23" s="1"/>
      <c r="Q23" s="1"/>
      <c r="R23" s="1"/>
      <c r="S23" s="1"/>
      <c r="T23" s="1"/>
      <c r="U23" s="1"/>
      <c r="V23" s="1"/>
      <c r="W23" s="1"/>
      <c r="X23" s="1"/>
      <c r="Y23" s="1"/>
      <c r="Z23" s="1"/>
    </row>
    <row r="24" spans="1:26" ht="21" customHeight="1" x14ac:dyDescent="0.2">
      <c r="A24" s="1"/>
      <c r="B24" s="130" t="s">
        <v>323</v>
      </c>
      <c r="C24" s="625" t="s">
        <v>233</v>
      </c>
      <c r="D24" s="620"/>
      <c r="E24" s="620"/>
      <c r="F24" s="620"/>
      <c r="G24" s="621"/>
      <c r="H24" s="1"/>
      <c r="I24" s="1"/>
      <c r="J24" s="1"/>
      <c r="K24" s="1"/>
      <c r="L24" s="1"/>
      <c r="M24" s="1"/>
      <c r="N24" s="1"/>
      <c r="O24" s="1"/>
      <c r="P24" s="1"/>
      <c r="Q24" s="1"/>
      <c r="R24" s="1"/>
      <c r="S24" s="1"/>
      <c r="T24" s="1"/>
      <c r="U24" s="1"/>
      <c r="V24" s="1"/>
      <c r="W24" s="1"/>
      <c r="X24" s="1"/>
      <c r="Y24" s="1"/>
      <c r="Z24" s="1"/>
    </row>
    <row r="25" spans="1:26" ht="27.75" customHeight="1" x14ac:dyDescent="0.2">
      <c r="A25" s="1"/>
      <c r="B25" s="130" t="s">
        <v>324</v>
      </c>
      <c r="C25" s="650" t="s">
        <v>547</v>
      </c>
      <c r="D25" s="620"/>
      <c r="E25" s="620"/>
      <c r="F25" s="620"/>
      <c r="G25" s="621"/>
      <c r="H25" s="1"/>
      <c r="I25" s="1"/>
      <c r="J25" s="1"/>
      <c r="K25" s="1"/>
      <c r="L25" s="1"/>
      <c r="M25" s="1"/>
      <c r="N25" s="1"/>
      <c r="O25" s="1"/>
      <c r="P25" s="1"/>
      <c r="Q25" s="1"/>
      <c r="R25" s="1"/>
      <c r="S25" s="1"/>
      <c r="T25" s="1"/>
      <c r="U25" s="1"/>
      <c r="V25" s="1"/>
      <c r="W25" s="1"/>
      <c r="X25" s="1"/>
      <c r="Y25" s="1"/>
      <c r="Z25" s="1"/>
    </row>
    <row r="26" spans="1:26" ht="15.75" customHeight="1" x14ac:dyDescent="0.2">
      <c r="A26" s="1"/>
      <c r="B26" s="131" t="s">
        <v>326</v>
      </c>
      <c r="C26" s="635" t="s">
        <v>32</v>
      </c>
      <c r="D26" s="620"/>
      <c r="E26" s="620"/>
      <c r="F26" s="620"/>
      <c r="G26" s="621"/>
      <c r="H26" s="1"/>
      <c r="I26" s="1"/>
      <c r="J26" s="1"/>
      <c r="K26" s="1"/>
      <c r="L26" s="1"/>
      <c r="M26" s="1"/>
      <c r="N26" s="1"/>
      <c r="O26" s="1"/>
      <c r="P26" s="1"/>
      <c r="Q26" s="1"/>
      <c r="R26" s="1"/>
      <c r="S26" s="1"/>
      <c r="T26" s="1"/>
      <c r="U26" s="1"/>
      <c r="V26" s="1"/>
      <c r="W26" s="1"/>
      <c r="X26" s="1"/>
      <c r="Y26" s="1"/>
      <c r="Z26" s="1"/>
    </row>
    <row r="27" spans="1:26" ht="18.75" customHeight="1" x14ac:dyDescent="0.2">
      <c r="A27" s="1"/>
      <c r="B27" s="132" t="s">
        <v>328</v>
      </c>
      <c r="C27" s="635" t="s">
        <v>345</v>
      </c>
      <c r="D27" s="620"/>
      <c r="E27" s="620"/>
      <c r="F27" s="620"/>
      <c r="G27" s="621"/>
      <c r="H27" s="1"/>
      <c r="I27" s="1"/>
      <c r="J27" s="1"/>
      <c r="K27" s="1"/>
      <c r="L27" s="1"/>
      <c r="M27" s="1"/>
      <c r="N27" s="1"/>
      <c r="O27" s="1"/>
      <c r="P27" s="1"/>
      <c r="Q27" s="1"/>
      <c r="R27" s="1"/>
      <c r="S27" s="1"/>
      <c r="T27" s="1"/>
      <c r="U27" s="1"/>
      <c r="V27" s="1"/>
      <c r="W27" s="1"/>
      <c r="X27" s="1"/>
      <c r="Y27" s="1"/>
      <c r="Z27" s="1"/>
    </row>
    <row r="28" spans="1:26" ht="18.75" customHeight="1" x14ac:dyDescent="0.2">
      <c r="A28" s="1"/>
      <c r="B28" s="132" t="s">
        <v>330</v>
      </c>
      <c r="C28" s="629" t="s">
        <v>548</v>
      </c>
      <c r="D28" s="620"/>
      <c r="E28" s="620"/>
      <c r="F28" s="620"/>
      <c r="G28" s="621"/>
      <c r="H28" s="1"/>
      <c r="I28" s="1"/>
      <c r="J28" s="1"/>
      <c r="K28" s="1"/>
      <c r="L28" s="1"/>
      <c r="M28" s="1"/>
      <c r="N28" s="1"/>
      <c r="O28" s="1"/>
      <c r="P28" s="1"/>
      <c r="Q28" s="1"/>
      <c r="R28" s="1"/>
      <c r="S28" s="1"/>
      <c r="T28" s="1"/>
      <c r="U28" s="1"/>
      <c r="V28" s="1"/>
      <c r="W28" s="1"/>
      <c r="X28" s="1"/>
      <c r="Y28" s="1"/>
      <c r="Z28" s="1"/>
    </row>
    <row r="29" spans="1:26" ht="35.25" customHeight="1" x14ac:dyDescent="0.2">
      <c r="A29" s="1"/>
      <c r="B29" s="132" t="s">
        <v>332</v>
      </c>
      <c r="C29" s="655" t="s">
        <v>549</v>
      </c>
      <c r="D29" s="644"/>
      <c r="E29" s="644"/>
      <c r="F29" s="644"/>
      <c r="G29" s="645"/>
      <c r="H29" s="1"/>
      <c r="I29" s="1"/>
      <c r="J29" s="1"/>
      <c r="K29" s="1"/>
      <c r="L29" s="1"/>
      <c r="M29" s="1"/>
      <c r="N29" s="1"/>
      <c r="O29" s="1"/>
      <c r="P29" s="1"/>
      <c r="Q29" s="1"/>
      <c r="R29" s="1"/>
      <c r="S29" s="1"/>
      <c r="T29" s="1"/>
      <c r="U29" s="1"/>
      <c r="V29" s="1"/>
      <c r="W29" s="1"/>
      <c r="X29" s="1"/>
      <c r="Y29" s="1"/>
      <c r="Z29" s="1"/>
    </row>
    <row r="30" spans="1:26" ht="15.75" customHeight="1" x14ac:dyDescent="0.2">
      <c r="A30" s="1"/>
      <c r="B30" s="134"/>
      <c r="C30" s="134"/>
      <c r="D30" s="134"/>
      <c r="E30" s="134"/>
      <c r="F30" s="134"/>
      <c r="G30" s="134"/>
      <c r="H30" s="1"/>
      <c r="I30" s="1"/>
      <c r="J30" s="1"/>
      <c r="K30" s="1"/>
      <c r="L30" s="1"/>
      <c r="M30" s="1"/>
      <c r="N30" s="1"/>
      <c r="O30" s="1"/>
      <c r="P30" s="1"/>
      <c r="Q30" s="1"/>
      <c r="R30" s="1"/>
      <c r="S30" s="1"/>
      <c r="T30" s="1"/>
      <c r="U30" s="1"/>
      <c r="V30" s="1"/>
      <c r="W30" s="1"/>
      <c r="X30" s="1"/>
      <c r="Y30" s="1"/>
      <c r="Z30" s="1"/>
    </row>
    <row r="31" spans="1:26" ht="8.25" customHeight="1" x14ac:dyDescent="0.2">
      <c r="A31" s="1"/>
      <c r="B31" s="133"/>
      <c r="C31" s="133"/>
      <c r="D31" s="133"/>
      <c r="E31" s="133"/>
      <c r="F31" s="133"/>
      <c r="G31" s="133"/>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C25:G25"/>
    <mergeCell ref="C26:G26"/>
    <mergeCell ref="C27:G27"/>
    <mergeCell ref="C28:G28"/>
    <mergeCell ref="C29:G29"/>
    <mergeCell ref="C7:G7"/>
    <mergeCell ref="C8:G8"/>
    <mergeCell ref="C19:G19"/>
    <mergeCell ref="C23:G23"/>
    <mergeCell ref="C24:G24"/>
    <mergeCell ref="C9:G9"/>
    <mergeCell ref="C13:G13"/>
    <mergeCell ref="C14:G14"/>
    <mergeCell ref="C15:G15"/>
    <mergeCell ref="C16:G16"/>
    <mergeCell ref="C17:G17"/>
    <mergeCell ref="C18:G18"/>
    <mergeCell ref="B1:G1"/>
    <mergeCell ref="C3:G3"/>
    <mergeCell ref="C4:G4"/>
    <mergeCell ref="C5:G5"/>
    <mergeCell ref="C6:G6"/>
  </mergeCells>
  <hyperlinks>
    <hyperlink ref="C8" r:id="rId1" xr:uid="{00000000-0004-0000-1200-000000000000}"/>
  </hyperlinks>
  <printOptions horizontalCentered="1" gridLines="1"/>
  <pageMargins left="0.25" right="0.25" top="0.75" bottom="0.75" header="0" footer="0"/>
  <pageSetup paperSize="9"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Z1000"/>
  <sheetViews>
    <sheetView workbookViewId="0"/>
  </sheetViews>
  <sheetFormatPr defaultColWidth="12.5703125" defaultRowHeight="15" customHeight="1" x14ac:dyDescent="0.2"/>
  <cols>
    <col min="1" max="1" width="18.1406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623" t="s">
        <v>304</v>
      </c>
      <c r="B2" s="620"/>
      <c r="C2" s="620"/>
      <c r="D2" s="620"/>
      <c r="E2" s="620"/>
      <c r="F2" s="621"/>
      <c r="G2" s="1"/>
      <c r="H2" s="1"/>
      <c r="I2" s="1"/>
      <c r="J2" s="1"/>
      <c r="K2" s="1"/>
      <c r="L2" s="1"/>
      <c r="M2" s="1"/>
      <c r="N2" s="1"/>
      <c r="O2" s="1"/>
      <c r="P2" s="1"/>
      <c r="Q2" s="1"/>
      <c r="R2" s="1"/>
      <c r="S2" s="1"/>
      <c r="T2" s="1"/>
      <c r="U2" s="1"/>
      <c r="V2" s="1"/>
      <c r="W2" s="1"/>
      <c r="X2" s="1"/>
      <c r="Y2" s="1"/>
      <c r="Z2" s="1"/>
    </row>
    <row r="3" spans="1:26" ht="38.25" customHeight="1" x14ac:dyDescent="0.2">
      <c r="A3" s="127" t="s">
        <v>305</v>
      </c>
      <c r="B3" s="619" t="s">
        <v>306</v>
      </c>
      <c r="C3" s="620"/>
      <c r="D3" s="620"/>
      <c r="E3" s="620"/>
      <c r="F3" s="621"/>
      <c r="G3" s="1"/>
      <c r="H3" s="1"/>
      <c r="I3" s="1"/>
      <c r="J3" s="1"/>
      <c r="K3" s="1"/>
      <c r="L3" s="1"/>
      <c r="M3" s="1"/>
      <c r="N3" s="1"/>
      <c r="O3" s="1"/>
      <c r="P3" s="1"/>
      <c r="Q3" s="1"/>
      <c r="R3" s="1"/>
      <c r="S3" s="1"/>
      <c r="T3" s="1"/>
      <c r="U3" s="1"/>
      <c r="V3" s="1"/>
      <c r="W3" s="1"/>
      <c r="X3" s="1"/>
      <c r="Y3" s="1"/>
      <c r="Z3" s="1"/>
    </row>
    <row r="4" spans="1:26" ht="24.75" customHeight="1" x14ac:dyDescent="0.2">
      <c r="A4" s="127" t="s">
        <v>307</v>
      </c>
      <c r="B4" s="619" t="s">
        <v>308</v>
      </c>
      <c r="C4" s="620"/>
      <c r="D4" s="620"/>
      <c r="E4" s="620"/>
      <c r="F4" s="621"/>
      <c r="G4" s="1"/>
      <c r="H4" s="1"/>
      <c r="I4" s="1"/>
      <c r="J4" s="1"/>
      <c r="K4" s="1"/>
      <c r="L4" s="1"/>
      <c r="M4" s="1"/>
      <c r="N4" s="1"/>
      <c r="O4" s="1"/>
      <c r="P4" s="1"/>
      <c r="Q4" s="1"/>
      <c r="R4" s="1"/>
      <c r="S4" s="1"/>
      <c r="T4" s="1"/>
      <c r="U4" s="1"/>
      <c r="V4" s="1"/>
      <c r="W4" s="1"/>
      <c r="X4" s="1"/>
      <c r="Y4" s="1"/>
      <c r="Z4" s="1"/>
    </row>
    <row r="5" spans="1:26" ht="15.75" customHeight="1" x14ac:dyDescent="0.2">
      <c r="A5" s="127" t="s">
        <v>8</v>
      </c>
      <c r="B5" s="619" t="s">
        <v>309</v>
      </c>
      <c r="C5" s="620"/>
      <c r="D5" s="620"/>
      <c r="E5" s="620"/>
      <c r="F5" s="621"/>
      <c r="G5" s="1"/>
      <c r="H5" s="1"/>
      <c r="I5" s="1"/>
      <c r="J5" s="1"/>
      <c r="K5" s="1"/>
      <c r="L5" s="1"/>
      <c r="M5" s="1"/>
      <c r="N5" s="1"/>
      <c r="O5" s="1"/>
      <c r="P5" s="1"/>
      <c r="Q5" s="1"/>
      <c r="R5" s="1"/>
      <c r="S5" s="1"/>
      <c r="T5" s="1"/>
      <c r="U5" s="1"/>
      <c r="V5" s="1"/>
      <c r="W5" s="1"/>
      <c r="X5" s="1"/>
      <c r="Y5" s="1"/>
      <c r="Z5" s="1"/>
    </row>
    <row r="6" spans="1:26" ht="15.75" customHeight="1" x14ac:dyDescent="0.2">
      <c r="A6" s="127" t="s">
        <v>9</v>
      </c>
      <c r="B6" s="619" t="s">
        <v>310</v>
      </c>
      <c r="C6" s="620"/>
      <c r="D6" s="620"/>
      <c r="E6" s="620"/>
      <c r="F6" s="621"/>
      <c r="G6" s="1"/>
      <c r="H6" s="1"/>
      <c r="I6" s="1"/>
      <c r="J6" s="1"/>
      <c r="K6" s="1"/>
      <c r="L6" s="1"/>
      <c r="M6" s="1"/>
      <c r="N6" s="1"/>
      <c r="O6" s="1"/>
      <c r="P6" s="1"/>
      <c r="Q6" s="1"/>
      <c r="R6" s="1"/>
      <c r="S6" s="1"/>
      <c r="T6" s="1"/>
      <c r="U6" s="1"/>
      <c r="V6" s="1"/>
      <c r="W6" s="1"/>
      <c r="X6" s="1"/>
      <c r="Y6" s="1"/>
      <c r="Z6" s="1"/>
    </row>
    <row r="7" spans="1:26" ht="15.75" customHeight="1" x14ac:dyDescent="0.2">
      <c r="A7" s="127" t="s">
        <v>311</v>
      </c>
      <c r="B7" s="619" t="s">
        <v>312</v>
      </c>
      <c r="C7" s="620"/>
      <c r="D7" s="620"/>
      <c r="E7" s="620"/>
      <c r="F7" s="621"/>
      <c r="G7" s="1"/>
      <c r="H7" s="1"/>
      <c r="I7" s="1"/>
      <c r="J7" s="1"/>
      <c r="K7" s="1"/>
      <c r="L7" s="1"/>
      <c r="M7" s="1"/>
      <c r="N7" s="1"/>
      <c r="O7" s="1"/>
      <c r="P7" s="1"/>
      <c r="Q7" s="1"/>
      <c r="R7" s="1"/>
      <c r="S7" s="1"/>
      <c r="T7" s="1"/>
      <c r="U7" s="1"/>
      <c r="V7" s="1"/>
      <c r="W7" s="1"/>
      <c r="X7" s="1"/>
      <c r="Y7" s="1"/>
      <c r="Z7" s="1"/>
    </row>
    <row r="8" spans="1:26" ht="15.75" customHeight="1" x14ac:dyDescent="0.2">
      <c r="A8" s="127" t="s">
        <v>313</v>
      </c>
      <c r="B8" s="619" t="s">
        <v>314</v>
      </c>
      <c r="C8" s="620"/>
      <c r="D8" s="620"/>
      <c r="E8" s="620"/>
      <c r="F8" s="621"/>
      <c r="G8" s="1"/>
      <c r="H8" s="1"/>
      <c r="I8" s="1"/>
      <c r="J8" s="1"/>
      <c r="K8" s="1"/>
      <c r="L8" s="1"/>
      <c r="M8" s="1"/>
      <c r="N8" s="1"/>
      <c r="O8" s="1"/>
      <c r="P8" s="1"/>
      <c r="Q8" s="1"/>
      <c r="R8" s="1"/>
      <c r="S8" s="1"/>
      <c r="T8" s="1"/>
      <c r="U8" s="1"/>
      <c r="V8" s="1"/>
      <c r="W8" s="1"/>
      <c r="X8" s="1"/>
      <c r="Y8" s="1"/>
      <c r="Z8" s="1"/>
    </row>
    <row r="9" spans="1:26" ht="15.75" customHeight="1" x14ac:dyDescent="0.2">
      <c r="A9" s="127" t="s">
        <v>315</v>
      </c>
      <c r="B9" s="619" t="s">
        <v>316</v>
      </c>
      <c r="C9" s="620"/>
      <c r="D9" s="620"/>
      <c r="E9" s="620"/>
      <c r="F9" s="621"/>
      <c r="G9" s="1"/>
      <c r="H9" s="1"/>
      <c r="I9" s="1"/>
      <c r="J9" s="1"/>
      <c r="K9" s="1"/>
      <c r="L9" s="1"/>
      <c r="M9" s="1"/>
      <c r="N9" s="1"/>
      <c r="O9" s="1"/>
      <c r="P9" s="1"/>
      <c r="Q9" s="1"/>
      <c r="R9" s="1"/>
      <c r="S9" s="1"/>
      <c r="T9" s="1"/>
      <c r="U9" s="1"/>
      <c r="V9" s="1"/>
      <c r="W9" s="1"/>
      <c r="X9" s="1"/>
      <c r="Y9" s="1"/>
      <c r="Z9" s="1"/>
    </row>
    <row r="10" spans="1:26" ht="15.7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5.75" customHeight="1" x14ac:dyDescent="0.2">
      <c r="A11" s="5" t="s">
        <v>317</v>
      </c>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28" t="s">
        <v>318</v>
      </c>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2">
      <c r="A13" s="5" t="s">
        <v>319</v>
      </c>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2">
      <c r="A14" s="622" t="s">
        <v>320</v>
      </c>
      <c r="B14" s="618"/>
      <c r="C14" s="618"/>
      <c r="D14" s="618"/>
      <c r="E14" s="618"/>
      <c r="F14" s="618"/>
      <c r="G14" s="1"/>
      <c r="H14" s="1"/>
      <c r="I14" s="1"/>
      <c r="J14" s="1"/>
      <c r="K14" s="1"/>
      <c r="L14" s="1"/>
      <c r="M14" s="1"/>
      <c r="N14" s="1"/>
      <c r="O14" s="1"/>
      <c r="P14" s="1"/>
      <c r="Q14" s="1"/>
      <c r="R14" s="1"/>
      <c r="S14" s="1"/>
      <c r="T14" s="1"/>
      <c r="U14" s="1"/>
      <c r="V14" s="1"/>
      <c r="W14" s="1"/>
      <c r="X14" s="1"/>
      <c r="Y14" s="1"/>
      <c r="Z14" s="1"/>
    </row>
    <row r="15" spans="1:26" ht="15.75" customHeight="1" x14ac:dyDescent="0.2">
      <c r="A15" s="618"/>
      <c r="B15" s="618"/>
      <c r="C15" s="618"/>
      <c r="D15" s="618"/>
      <c r="E15" s="618"/>
      <c r="F15" s="618"/>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B9:F9"/>
    <mergeCell ref="A14:F15"/>
    <mergeCell ref="A2:F2"/>
    <mergeCell ref="B3:F3"/>
    <mergeCell ref="B4:F4"/>
    <mergeCell ref="B5:F5"/>
    <mergeCell ref="B6:F6"/>
    <mergeCell ref="B7:F7"/>
    <mergeCell ref="B8:F8"/>
  </mergeCells>
  <printOptions horizontalCentered="1" gridLines="1"/>
  <pageMargins left="0.7" right="0.7" top="0.75" bottom="0.75" header="0" footer="0"/>
  <pageSetup paperSize="9" fitToHeight="0" pageOrder="overThenDown" orientation="landscape" cellComments="atEnd"/>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G1000"/>
  <sheetViews>
    <sheetView workbookViewId="0"/>
  </sheetViews>
  <sheetFormatPr defaultColWidth="12.5703125" defaultRowHeight="15" customHeight="1" x14ac:dyDescent="0.2"/>
  <cols>
    <col min="1" max="1" width="3.42578125" customWidth="1"/>
    <col min="2" max="2" width="24.28515625" customWidth="1"/>
    <col min="3" max="5" width="11.42578125" customWidth="1"/>
    <col min="6" max="6" width="32.140625" customWidth="1"/>
    <col min="7" max="7" width="25.42578125" customWidth="1"/>
    <col min="8" max="26" width="11.42578125" customWidth="1"/>
  </cols>
  <sheetData>
    <row r="1" spans="2:7" ht="12.75" customHeight="1" x14ac:dyDescent="0.25">
      <c r="B1" s="626" t="s">
        <v>550</v>
      </c>
      <c r="C1" s="618"/>
      <c r="D1" s="618"/>
      <c r="E1" s="618"/>
      <c r="F1" s="618"/>
      <c r="G1" s="618"/>
    </row>
    <row r="2" spans="2:7" ht="12.75" customHeight="1" x14ac:dyDescent="0.2">
      <c r="B2" s="1"/>
      <c r="C2" s="1"/>
      <c r="D2" s="1"/>
      <c r="E2" s="1"/>
      <c r="F2" s="1"/>
      <c r="G2" s="1"/>
    </row>
    <row r="3" spans="2:7" ht="12.75" customHeight="1" x14ac:dyDescent="0.2">
      <c r="B3" s="129" t="s">
        <v>322</v>
      </c>
      <c r="C3" s="625" t="s">
        <v>235</v>
      </c>
      <c r="D3" s="620"/>
      <c r="E3" s="620"/>
      <c r="F3" s="620"/>
      <c r="G3" s="621"/>
    </row>
    <row r="4" spans="2:7" ht="22.5" customHeight="1" x14ac:dyDescent="0.2">
      <c r="B4" s="130" t="s">
        <v>323</v>
      </c>
      <c r="C4" s="625" t="s">
        <v>551</v>
      </c>
      <c r="D4" s="620"/>
      <c r="E4" s="620"/>
      <c r="F4" s="620"/>
      <c r="G4" s="621"/>
    </row>
    <row r="5" spans="2:7" ht="27.75" customHeight="1" x14ac:dyDescent="0.2">
      <c r="B5" s="130" t="s">
        <v>324</v>
      </c>
      <c r="C5" s="650" t="s">
        <v>552</v>
      </c>
      <c r="D5" s="620"/>
      <c r="E5" s="620"/>
      <c r="F5" s="620"/>
      <c r="G5" s="621"/>
    </row>
    <row r="6" spans="2:7" ht="39" customHeight="1" x14ac:dyDescent="0.2">
      <c r="B6" s="131" t="s">
        <v>326</v>
      </c>
      <c r="C6" s="640" t="s">
        <v>32</v>
      </c>
      <c r="D6" s="638"/>
      <c r="E6" s="638"/>
      <c r="F6" s="638"/>
      <c r="G6" s="639"/>
    </row>
    <row r="7" spans="2:7" ht="27.75" customHeight="1" x14ac:dyDescent="0.2">
      <c r="B7" s="132" t="s">
        <v>328</v>
      </c>
      <c r="C7" s="635" t="s">
        <v>345</v>
      </c>
      <c r="D7" s="620"/>
      <c r="E7" s="620"/>
      <c r="F7" s="620"/>
      <c r="G7" s="621"/>
    </row>
    <row r="8" spans="2:7" ht="24.75" customHeight="1" x14ac:dyDescent="0.2">
      <c r="B8" s="132" t="s">
        <v>330</v>
      </c>
      <c r="C8" s="629" t="s">
        <v>553</v>
      </c>
      <c r="D8" s="620"/>
      <c r="E8" s="620"/>
      <c r="F8" s="620"/>
      <c r="G8" s="621"/>
    </row>
    <row r="9" spans="2:7" ht="28.5" customHeight="1" x14ac:dyDescent="0.2">
      <c r="B9" s="132" t="s">
        <v>332</v>
      </c>
      <c r="C9" s="655" t="s">
        <v>554</v>
      </c>
      <c r="D9" s="644"/>
      <c r="E9" s="644"/>
      <c r="F9" s="644"/>
      <c r="G9" s="645"/>
    </row>
    <row r="10" spans="2:7" ht="12.75" customHeight="1" x14ac:dyDescent="0.2">
      <c r="B10" s="134"/>
      <c r="C10" s="134"/>
      <c r="D10" s="134"/>
      <c r="E10" s="134"/>
      <c r="F10" s="134"/>
      <c r="G10" s="134"/>
    </row>
    <row r="11" spans="2:7" ht="9" customHeight="1" x14ac:dyDescent="0.2">
      <c r="B11" s="133"/>
      <c r="C11" s="133"/>
      <c r="D11" s="133"/>
      <c r="E11" s="133"/>
      <c r="F11" s="133"/>
      <c r="G11" s="133"/>
    </row>
    <row r="12" spans="2:7" ht="12.75" customHeight="1" x14ac:dyDescent="0.2">
      <c r="B12" s="1"/>
      <c r="C12" s="1"/>
      <c r="D12" s="1"/>
      <c r="E12" s="1"/>
      <c r="F12" s="1"/>
      <c r="G12" s="1"/>
    </row>
    <row r="13" spans="2:7" ht="12.75" customHeight="1" x14ac:dyDescent="0.2">
      <c r="B13" s="129" t="s">
        <v>322</v>
      </c>
      <c r="C13" s="625" t="s">
        <v>238</v>
      </c>
      <c r="D13" s="620"/>
      <c r="E13" s="620"/>
      <c r="F13" s="620"/>
      <c r="G13" s="621"/>
    </row>
    <row r="14" spans="2:7" ht="25.5" customHeight="1" x14ac:dyDescent="0.2">
      <c r="B14" s="130" t="s">
        <v>323</v>
      </c>
      <c r="C14" s="625" t="s">
        <v>555</v>
      </c>
      <c r="D14" s="620"/>
      <c r="E14" s="620"/>
      <c r="F14" s="620"/>
      <c r="G14" s="621"/>
    </row>
    <row r="15" spans="2:7" ht="49.5" customHeight="1" x14ac:dyDescent="0.2">
      <c r="B15" s="130" t="s">
        <v>324</v>
      </c>
      <c r="C15" s="650" t="s">
        <v>556</v>
      </c>
      <c r="D15" s="620"/>
      <c r="E15" s="620"/>
      <c r="F15" s="620"/>
      <c r="G15" s="621"/>
    </row>
    <row r="16" spans="2:7" ht="41.25" customHeight="1" x14ac:dyDescent="0.2">
      <c r="B16" s="131" t="s">
        <v>339</v>
      </c>
      <c r="C16" s="640" t="s">
        <v>32</v>
      </c>
      <c r="D16" s="638"/>
      <c r="E16" s="638"/>
      <c r="F16" s="638"/>
      <c r="G16" s="639"/>
    </row>
    <row r="17" spans="2:7" ht="25.5" customHeight="1" x14ac:dyDescent="0.2">
      <c r="B17" s="132" t="s">
        <v>328</v>
      </c>
      <c r="C17" s="635" t="s">
        <v>345</v>
      </c>
      <c r="D17" s="620"/>
      <c r="E17" s="620"/>
      <c r="F17" s="620"/>
      <c r="G17" s="621"/>
    </row>
    <row r="18" spans="2:7" ht="28.5" customHeight="1" x14ac:dyDescent="0.2">
      <c r="B18" s="132" t="s">
        <v>330</v>
      </c>
      <c r="C18" s="629" t="s">
        <v>557</v>
      </c>
      <c r="D18" s="620"/>
      <c r="E18" s="620"/>
      <c r="F18" s="620"/>
      <c r="G18" s="621"/>
    </row>
    <row r="19" spans="2:7" ht="32.25" customHeight="1" x14ac:dyDescent="0.2">
      <c r="B19" s="132" t="s">
        <v>332</v>
      </c>
      <c r="C19" s="655" t="s">
        <v>558</v>
      </c>
      <c r="D19" s="644"/>
      <c r="E19" s="644"/>
      <c r="F19" s="644"/>
      <c r="G19" s="645"/>
    </row>
    <row r="20" spans="2:7" ht="12.75" customHeight="1" x14ac:dyDescent="0.2">
      <c r="B20" s="134"/>
      <c r="C20" s="134"/>
      <c r="D20" s="134"/>
      <c r="E20" s="134"/>
      <c r="F20" s="134"/>
      <c r="G20" s="134"/>
    </row>
    <row r="21" spans="2:7" ht="10.5" customHeight="1" x14ac:dyDescent="0.2">
      <c r="B21" s="133"/>
      <c r="C21" s="133"/>
      <c r="D21" s="133"/>
      <c r="E21" s="133"/>
      <c r="F21" s="133"/>
      <c r="G21" s="133"/>
    </row>
    <row r="22" spans="2:7" ht="12.75" customHeight="1" x14ac:dyDescent="0.2"/>
    <row r="23" spans="2:7" ht="12.75" customHeight="1" x14ac:dyDescent="0.2"/>
    <row r="24" spans="2:7" ht="12.75" customHeight="1" x14ac:dyDescent="0.2"/>
    <row r="25" spans="2:7" ht="12.75" customHeight="1" x14ac:dyDescent="0.2"/>
    <row r="26" spans="2:7" ht="12.75" customHeight="1" x14ac:dyDescent="0.2"/>
    <row r="27" spans="2:7" ht="12.75" customHeight="1" x14ac:dyDescent="0.2"/>
    <row r="28" spans="2:7" ht="12.75" customHeight="1" x14ac:dyDescent="0.2"/>
    <row r="29" spans="2:7" ht="12.75" customHeight="1" x14ac:dyDescent="0.2"/>
    <row r="30" spans="2:7" ht="12.75" customHeight="1" x14ac:dyDescent="0.2"/>
    <row r="31" spans="2:7" ht="12.75" customHeight="1" x14ac:dyDescent="0.2"/>
    <row r="32" spans="2: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5">
    <mergeCell ref="C17:G17"/>
    <mergeCell ref="C18:G18"/>
    <mergeCell ref="C19:G19"/>
    <mergeCell ref="B1:G1"/>
    <mergeCell ref="C3:G3"/>
    <mergeCell ref="C4:G4"/>
    <mergeCell ref="C5:G5"/>
    <mergeCell ref="C6:G6"/>
    <mergeCell ref="C7:G7"/>
    <mergeCell ref="C8:G8"/>
    <mergeCell ref="C9:G9"/>
    <mergeCell ref="C13:G13"/>
    <mergeCell ref="C14:G14"/>
    <mergeCell ref="C15:G15"/>
    <mergeCell ref="C16:G16"/>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L990"/>
  <sheetViews>
    <sheetView workbookViewId="0"/>
  </sheetViews>
  <sheetFormatPr defaultColWidth="12.5703125" defaultRowHeight="15" customHeight="1" x14ac:dyDescent="0.2"/>
  <cols>
    <col min="1" max="1" width="4.5703125" customWidth="1"/>
    <col min="2" max="2" width="24.85546875" customWidth="1"/>
    <col min="3" max="3" width="66.140625" customWidth="1"/>
    <col min="4" max="26" width="11.42578125" customWidth="1"/>
  </cols>
  <sheetData>
    <row r="1" spans="2:12" ht="12.75" customHeight="1" x14ac:dyDescent="0.25">
      <c r="B1" s="626" t="s">
        <v>559</v>
      </c>
      <c r="C1" s="618"/>
      <c r="D1" s="618"/>
      <c r="E1" s="618"/>
      <c r="F1" s="618"/>
      <c r="G1" s="618"/>
    </row>
    <row r="2" spans="2:12" ht="12.75" customHeight="1" x14ac:dyDescent="0.2">
      <c r="B2" s="1"/>
      <c r="C2" s="1"/>
      <c r="D2" s="1"/>
      <c r="E2" s="1"/>
      <c r="F2" s="1"/>
      <c r="G2" s="1"/>
    </row>
    <row r="3" spans="2:12" ht="25.5" customHeight="1" x14ac:dyDescent="0.2">
      <c r="B3" s="129" t="s">
        <v>322</v>
      </c>
      <c r="C3" s="659" t="s">
        <v>560</v>
      </c>
      <c r="D3" s="657"/>
      <c r="E3" s="657"/>
      <c r="F3" s="657"/>
      <c r="G3" s="658"/>
    </row>
    <row r="4" spans="2:12" ht="18.75" customHeight="1" x14ac:dyDescent="0.2">
      <c r="B4" s="130" t="s">
        <v>323</v>
      </c>
      <c r="C4" s="659" t="s">
        <v>243</v>
      </c>
      <c r="D4" s="657"/>
      <c r="E4" s="657"/>
      <c r="F4" s="657"/>
      <c r="G4" s="658"/>
    </row>
    <row r="5" spans="2:12" ht="58.5" customHeight="1" x14ac:dyDescent="0.2">
      <c r="B5" s="130" t="s">
        <v>324</v>
      </c>
      <c r="C5" s="660" t="s">
        <v>561</v>
      </c>
      <c r="D5" s="657"/>
      <c r="E5" s="657"/>
      <c r="F5" s="657"/>
      <c r="G5" s="658"/>
    </row>
    <row r="6" spans="2:12" ht="22.5" customHeight="1" x14ac:dyDescent="0.2">
      <c r="B6" s="131" t="s">
        <v>339</v>
      </c>
      <c r="C6" s="661" t="s">
        <v>245</v>
      </c>
      <c r="D6" s="657"/>
      <c r="E6" s="657"/>
      <c r="F6" s="657"/>
      <c r="G6" s="658"/>
    </row>
    <row r="7" spans="2:12" ht="30.75" customHeight="1" x14ac:dyDescent="0.2">
      <c r="B7" s="132" t="s">
        <v>328</v>
      </c>
      <c r="C7" s="661" t="s">
        <v>562</v>
      </c>
      <c r="D7" s="657"/>
      <c r="E7" s="657"/>
      <c r="F7" s="657"/>
      <c r="G7" s="658"/>
      <c r="L7" s="2"/>
    </row>
    <row r="8" spans="2:12" ht="30" customHeight="1" x14ac:dyDescent="0.2">
      <c r="B8" s="132" t="s">
        <v>330</v>
      </c>
      <c r="C8" s="628" t="s">
        <v>563</v>
      </c>
      <c r="D8" s="618"/>
      <c r="E8" s="618"/>
      <c r="F8" s="618"/>
      <c r="G8" s="618"/>
    </row>
    <row r="9" spans="2:12" ht="37.5" customHeight="1" x14ac:dyDescent="0.2">
      <c r="B9" s="132" t="s">
        <v>332</v>
      </c>
      <c r="C9" s="656" t="s">
        <v>564</v>
      </c>
      <c r="D9" s="657"/>
      <c r="E9" s="657"/>
      <c r="F9" s="657"/>
      <c r="G9" s="658"/>
    </row>
    <row r="10" spans="2:12" ht="12.75" customHeight="1" x14ac:dyDescent="0.2">
      <c r="B10" s="152"/>
      <c r="C10" s="152"/>
      <c r="D10" s="152"/>
      <c r="E10" s="152"/>
      <c r="F10" s="152"/>
      <c r="G10" s="152"/>
    </row>
    <row r="11" spans="2:12" ht="12.75" customHeight="1" x14ac:dyDescent="0.2">
      <c r="B11" s="153"/>
      <c r="C11" s="153"/>
      <c r="D11" s="153"/>
      <c r="E11" s="153"/>
      <c r="F11" s="153"/>
      <c r="G11" s="153"/>
    </row>
    <row r="12" spans="2:12" ht="12.75" customHeight="1" x14ac:dyDescent="0.2">
      <c r="B12" s="154"/>
      <c r="C12" s="154"/>
      <c r="D12" s="154"/>
      <c r="E12" s="155"/>
      <c r="F12" s="155"/>
      <c r="G12" s="155"/>
    </row>
    <row r="13" spans="2:12" ht="25.5" customHeight="1" x14ac:dyDescent="0.2">
      <c r="B13" s="129" t="s">
        <v>322</v>
      </c>
      <c r="C13" s="659" t="s">
        <v>565</v>
      </c>
      <c r="D13" s="657"/>
      <c r="E13" s="657"/>
      <c r="F13" s="657"/>
      <c r="G13" s="658"/>
    </row>
    <row r="14" spans="2:12" ht="25.5" customHeight="1" x14ac:dyDescent="0.2">
      <c r="B14" s="130" t="s">
        <v>323</v>
      </c>
      <c r="C14" s="659" t="s">
        <v>252</v>
      </c>
      <c r="D14" s="657"/>
      <c r="E14" s="657"/>
      <c r="F14" s="657"/>
      <c r="G14" s="658"/>
    </row>
    <row r="15" spans="2:12" ht="72.75" customHeight="1" x14ac:dyDescent="0.2">
      <c r="B15" s="130" t="s">
        <v>324</v>
      </c>
      <c r="C15" s="660" t="s">
        <v>566</v>
      </c>
      <c r="D15" s="657"/>
      <c r="E15" s="657"/>
      <c r="F15" s="657"/>
      <c r="G15" s="658"/>
    </row>
    <row r="16" spans="2:12" ht="36" customHeight="1" x14ac:dyDescent="0.2">
      <c r="B16" s="131" t="s">
        <v>339</v>
      </c>
      <c r="C16" s="660" t="s">
        <v>340</v>
      </c>
      <c r="D16" s="657"/>
      <c r="E16" s="657"/>
      <c r="F16" s="657"/>
      <c r="G16" s="658"/>
    </row>
    <row r="17" spans="2:7" ht="29.25" customHeight="1" x14ac:dyDescent="0.2">
      <c r="B17" s="132" t="s">
        <v>328</v>
      </c>
      <c r="C17" s="661" t="s">
        <v>562</v>
      </c>
      <c r="D17" s="657"/>
      <c r="E17" s="657"/>
      <c r="F17" s="657"/>
      <c r="G17" s="658"/>
    </row>
    <row r="18" spans="2:7" ht="27" customHeight="1" x14ac:dyDescent="0.2">
      <c r="B18" s="132" t="s">
        <v>330</v>
      </c>
      <c r="C18" s="628" t="s">
        <v>563</v>
      </c>
      <c r="D18" s="618"/>
      <c r="E18" s="618"/>
      <c r="F18" s="618"/>
      <c r="G18" s="618"/>
    </row>
    <row r="19" spans="2:7" ht="28.5" customHeight="1" x14ac:dyDescent="0.2">
      <c r="B19" s="132" t="s">
        <v>332</v>
      </c>
      <c r="C19" s="656" t="s">
        <v>567</v>
      </c>
      <c r="D19" s="657"/>
      <c r="E19" s="657"/>
      <c r="F19" s="657"/>
      <c r="G19" s="658"/>
    </row>
    <row r="20" spans="2:7" ht="12.75" customHeight="1" x14ac:dyDescent="0.2">
      <c r="B20" s="134"/>
      <c r="C20" s="134"/>
      <c r="D20" s="134"/>
      <c r="E20" s="134"/>
      <c r="F20" s="134"/>
      <c r="G20" s="134"/>
    </row>
    <row r="21" spans="2:7" ht="12.75" customHeight="1" x14ac:dyDescent="0.2">
      <c r="B21" s="133"/>
      <c r="C21" s="133"/>
      <c r="D21" s="133"/>
      <c r="E21" s="133"/>
      <c r="F21" s="133"/>
      <c r="G21" s="133"/>
    </row>
    <row r="22" spans="2:7" ht="12.75" customHeight="1" x14ac:dyDescent="0.2"/>
    <row r="23" spans="2:7" ht="12.75" customHeight="1" x14ac:dyDescent="0.2">
      <c r="B23" s="129" t="s">
        <v>322</v>
      </c>
      <c r="C23" s="659" t="s">
        <v>568</v>
      </c>
      <c r="D23" s="657"/>
      <c r="E23" s="657"/>
      <c r="F23" s="657"/>
      <c r="G23" s="658"/>
    </row>
    <row r="24" spans="2:7" ht="12.75" customHeight="1" x14ac:dyDescent="0.2">
      <c r="B24" s="130" t="s">
        <v>323</v>
      </c>
      <c r="C24" s="659" t="s">
        <v>254</v>
      </c>
      <c r="D24" s="657"/>
      <c r="E24" s="657"/>
      <c r="F24" s="657"/>
      <c r="G24" s="658"/>
    </row>
    <row r="25" spans="2:7" ht="63.75" customHeight="1" x14ac:dyDescent="0.2">
      <c r="B25" s="130" t="s">
        <v>324</v>
      </c>
      <c r="C25" s="660" t="s">
        <v>569</v>
      </c>
      <c r="D25" s="657"/>
      <c r="E25" s="657"/>
      <c r="F25" s="657"/>
      <c r="G25" s="658"/>
    </row>
    <row r="26" spans="2:7" ht="12.75" customHeight="1" x14ac:dyDescent="0.2">
      <c r="B26" s="131" t="s">
        <v>339</v>
      </c>
      <c r="C26" s="660" t="s">
        <v>340</v>
      </c>
      <c r="D26" s="657"/>
      <c r="E26" s="657"/>
      <c r="F26" s="657"/>
      <c r="G26" s="658"/>
    </row>
    <row r="27" spans="2:7" ht="12.75" customHeight="1" x14ac:dyDescent="0.2">
      <c r="B27" s="132" t="s">
        <v>328</v>
      </c>
      <c r="C27" s="665" t="s">
        <v>562</v>
      </c>
      <c r="D27" s="666"/>
      <c r="E27" s="666"/>
      <c r="F27" s="666"/>
      <c r="G27" s="667"/>
    </row>
    <row r="28" spans="2:7" ht="12.75" customHeight="1" x14ac:dyDescent="0.2">
      <c r="B28" s="156" t="s">
        <v>330</v>
      </c>
      <c r="C28" s="668" t="s">
        <v>563</v>
      </c>
      <c r="D28" s="657"/>
      <c r="E28" s="657"/>
      <c r="F28" s="657"/>
      <c r="G28" s="658"/>
    </row>
    <row r="29" spans="2:7" ht="30.75" customHeight="1" x14ac:dyDescent="0.2">
      <c r="B29" s="132" t="s">
        <v>332</v>
      </c>
      <c r="C29" s="669" t="s">
        <v>570</v>
      </c>
      <c r="D29" s="670"/>
      <c r="E29" s="670"/>
      <c r="F29" s="670"/>
      <c r="G29" s="671"/>
    </row>
    <row r="30" spans="2:7" ht="12.75" customHeight="1" x14ac:dyDescent="0.2">
      <c r="B30" s="134"/>
      <c r="C30" s="134"/>
      <c r="D30" s="134"/>
      <c r="E30" s="134"/>
      <c r="F30" s="134"/>
      <c r="G30" s="134"/>
    </row>
    <row r="31" spans="2:7" ht="6" customHeight="1" x14ac:dyDescent="0.2">
      <c r="B31" s="133"/>
      <c r="C31" s="133"/>
      <c r="D31" s="133"/>
      <c r="E31" s="133"/>
      <c r="F31" s="133"/>
      <c r="G31" s="133"/>
    </row>
    <row r="32" spans="2:7" ht="12.75" customHeight="1" x14ac:dyDescent="0.2"/>
    <row r="33" spans="2:7" ht="12.75" customHeight="1" x14ac:dyDescent="0.2">
      <c r="B33" s="129" t="s">
        <v>322</v>
      </c>
      <c r="C33" s="659" t="s">
        <v>571</v>
      </c>
      <c r="D33" s="657"/>
      <c r="E33" s="657"/>
      <c r="F33" s="657"/>
      <c r="G33" s="658"/>
    </row>
    <row r="34" spans="2:7" ht="15.75" customHeight="1" x14ac:dyDescent="0.2">
      <c r="B34" s="130" t="s">
        <v>323</v>
      </c>
      <c r="C34" s="659" t="s">
        <v>256</v>
      </c>
      <c r="D34" s="657"/>
      <c r="E34" s="657"/>
      <c r="F34" s="657"/>
      <c r="G34" s="658"/>
    </row>
    <row r="35" spans="2:7" ht="26.25" customHeight="1" x14ac:dyDescent="0.2">
      <c r="B35" s="130" t="s">
        <v>324</v>
      </c>
      <c r="C35" s="660" t="s">
        <v>572</v>
      </c>
      <c r="D35" s="657"/>
      <c r="E35" s="657"/>
      <c r="F35" s="657"/>
      <c r="G35" s="658"/>
    </row>
    <row r="36" spans="2:7" ht="12.75" customHeight="1" x14ac:dyDescent="0.2">
      <c r="B36" s="131" t="s">
        <v>339</v>
      </c>
      <c r="C36" s="661" t="s">
        <v>257</v>
      </c>
      <c r="D36" s="657"/>
      <c r="E36" s="657"/>
      <c r="F36" s="657"/>
      <c r="G36" s="658"/>
    </row>
    <row r="37" spans="2:7" ht="12.75" customHeight="1" x14ac:dyDescent="0.2">
      <c r="B37" s="132" t="s">
        <v>328</v>
      </c>
      <c r="C37" s="661" t="s">
        <v>562</v>
      </c>
      <c r="D37" s="657"/>
      <c r="E37" s="657"/>
      <c r="F37" s="657"/>
      <c r="G37" s="658"/>
    </row>
    <row r="38" spans="2:7" ht="12.75" customHeight="1" x14ac:dyDescent="0.2">
      <c r="B38" s="132" t="s">
        <v>330</v>
      </c>
      <c r="C38" s="649" t="s">
        <v>563</v>
      </c>
      <c r="D38" s="618"/>
      <c r="E38" s="618"/>
      <c r="F38" s="618"/>
      <c r="G38" s="618"/>
    </row>
    <row r="39" spans="2:7" ht="31.5" customHeight="1" x14ac:dyDescent="0.2">
      <c r="B39" s="132" t="s">
        <v>332</v>
      </c>
      <c r="C39" s="656" t="s">
        <v>573</v>
      </c>
      <c r="D39" s="657"/>
      <c r="E39" s="657"/>
      <c r="F39" s="657"/>
      <c r="G39" s="658"/>
    </row>
    <row r="40" spans="2:7" ht="12" customHeight="1" x14ac:dyDescent="0.2">
      <c r="B40" s="141"/>
      <c r="C40" s="152"/>
      <c r="D40" s="152"/>
      <c r="E40" s="152"/>
      <c r="F40" s="152"/>
      <c r="G40" s="152"/>
    </row>
    <row r="41" spans="2:7" ht="9.75" customHeight="1" x14ac:dyDescent="0.2">
      <c r="B41" s="153"/>
      <c r="C41" s="153"/>
      <c r="D41" s="153"/>
      <c r="E41" s="153"/>
      <c r="F41" s="153"/>
      <c r="G41" s="153"/>
    </row>
    <row r="42" spans="2:7" ht="12.75" customHeight="1" x14ac:dyDescent="0.2"/>
    <row r="43" spans="2:7" ht="12.75" customHeight="1" x14ac:dyDescent="0.2">
      <c r="B43" s="129" t="s">
        <v>322</v>
      </c>
      <c r="C43" s="659" t="s">
        <v>574</v>
      </c>
      <c r="D43" s="657"/>
      <c r="E43" s="657"/>
      <c r="F43" s="657"/>
      <c r="G43" s="658"/>
    </row>
    <row r="44" spans="2:7" ht="12.75" customHeight="1" x14ac:dyDescent="0.2">
      <c r="B44" s="130" t="s">
        <v>323</v>
      </c>
      <c r="C44" s="659" t="s">
        <v>259</v>
      </c>
      <c r="D44" s="657"/>
      <c r="E44" s="657"/>
      <c r="F44" s="657"/>
      <c r="G44" s="658"/>
    </row>
    <row r="45" spans="2:7" ht="51" customHeight="1" x14ac:dyDescent="0.2">
      <c r="B45" s="130" t="s">
        <v>324</v>
      </c>
      <c r="C45" s="660" t="s">
        <v>575</v>
      </c>
      <c r="D45" s="657"/>
      <c r="E45" s="657"/>
      <c r="F45" s="657"/>
      <c r="G45" s="658"/>
    </row>
    <row r="46" spans="2:7" ht="12.75" customHeight="1" x14ac:dyDescent="0.2">
      <c r="B46" s="131" t="s">
        <v>339</v>
      </c>
      <c r="C46" s="661" t="s">
        <v>32</v>
      </c>
      <c r="D46" s="657"/>
      <c r="E46" s="657"/>
      <c r="F46" s="657"/>
      <c r="G46" s="658"/>
    </row>
    <row r="47" spans="2:7" ht="12.75" customHeight="1" x14ac:dyDescent="0.2">
      <c r="B47" s="132" t="s">
        <v>328</v>
      </c>
      <c r="C47" s="661" t="s">
        <v>345</v>
      </c>
      <c r="D47" s="657"/>
      <c r="E47" s="657"/>
      <c r="F47" s="657"/>
      <c r="G47" s="658"/>
    </row>
    <row r="48" spans="2:7" ht="12.75" customHeight="1" x14ac:dyDescent="0.2">
      <c r="B48" s="132" t="s">
        <v>330</v>
      </c>
      <c r="C48" s="649" t="s">
        <v>563</v>
      </c>
      <c r="D48" s="618"/>
      <c r="E48" s="618"/>
      <c r="F48" s="618"/>
      <c r="G48" s="618"/>
    </row>
    <row r="49" spans="2:7" ht="25.5" customHeight="1" x14ac:dyDescent="0.2">
      <c r="B49" s="132" t="s">
        <v>332</v>
      </c>
      <c r="C49" s="656" t="s">
        <v>576</v>
      </c>
      <c r="D49" s="657"/>
      <c r="E49" s="657"/>
      <c r="F49" s="657"/>
      <c r="G49" s="658"/>
    </row>
    <row r="50" spans="2:7" ht="12.75" customHeight="1" x14ac:dyDescent="0.2">
      <c r="B50" s="158"/>
      <c r="C50" s="158"/>
      <c r="D50" s="158"/>
      <c r="E50" s="152"/>
      <c r="F50" s="152"/>
      <c r="G50" s="152"/>
    </row>
    <row r="51" spans="2:7" ht="12.75" customHeight="1" x14ac:dyDescent="0.2">
      <c r="B51" s="153"/>
      <c r="C51" s="153"/>
      <c r="D51" s="153"/>
      <c r="E51" s="153"/>
      <c r="F51" s="153"/>
      <c r="G51" s="153"/>
    </row>
    <row r="52" spans="2:7" ht="12.75" customHeight="1" x14ac:dyDescent="0.2"/>
    <row r="53" spans="2:7" ht="12.75" customHeight="1" x14ac:dyDescent="0.2">
      <c r="B53" s="129" t="s">
        <v>322</v>
      </c>
      <c r="C53" s="659" t="s">
        <v>577</v>
      </c>
      <c r="D53" s="657"/>
      <c r="E53" s="657"/>
      <c r="F53" s="657"/>
      <c r="G53" s="658"/>
    </row>
    <row r="54" spans="2:7" ht="12.75" customHeight="1" x14ac:dyDescent="0.2">
      <c r="B54" s="130" t="s">
        <v>323</v>
      </c>
      <c r="C54" s="659" t="s">
        <v>261</v>
      </c>
      <c r="D54" s="657"/>
      <c r="E54" s="657"/>
      <c r="F54" s="657"/>
      <c r="G54" s="658"/>
    </row>
    <row r="55" spans="2:7" ht="54.75" customHeight="1" x14ac:dyDescent="0.2">
      <c r="B55" s="130" t="s">
        <v>324</v>
      </c>
      <c r="C55" s="660" t="s">
        <v>578</v>
      </c>
      <c r="D55" s="657"/>
      <c r="E55" s="657"/>
      <c r="F55" s="657"/>
      <c r="G55" s="658"/>
    </row>
    <row r="56" spans="2:7" ht="12.75" customHeight="1" x14ac:dyDescent="0.2">
      <c r="B56" s="131" t="s">
        <v>339</v>
      </c>
      <c r="C56" s="661" t="s">
        <v>32</v>
      </c>
      <c r="D56" s="657"/>
      <c r="E56" s="657"/>
      <c r="F56" s="657"/>
      <c r="G56" s="658"/>
    </row>
    <row r="57" spans="2:7" ht="12.75" customHeight="1" x14ac:dyDescent="0.2">
      <c r="B57" s="132" t="s">
        <v>328</v>
      </c>
      <c r="C57" s="661" t="s">
        <v>345</v>
      </c>
      <c r="D57" s="657"/>
      <c r="E57" s="657"/>
      <c r="F57" s="657"/>
      <c r="G57" s="658"/>
    </row>
    <row r="58" spans="2:7" ht="12.75" customHeight="1" x14ac:dyDescent="0.2">
      <c r="B58" s="132" t="s">
        <v>330</v>
      </c>
      <c r="C58" s="649" t="s">
        <v>563</v>
      </c>
      <c r="D58" s="618"/>
      <c r="E58" s="618"/>
      <c r="F58" s="618"/>
      <c r="G58" s="618"/>
    </row>
    <row r="59" spans="2:7" ht="25.5" customHeight="1" x14ac:dyDescent="0.2">
      <c r="B59" s="132" t="s">
        <v>332</v>
      </c>
      <c r="C59" s="656" t="s">
        <v>579</v>
      </c>
      <c r="D59" s="657"/>
      <c r="E59" s="657"/>
      <c r="F59" s="657"/>
      <c r="G59" s="658"/>
    </row>
    <row r="60" spans="2:7" ht="12.75" customHeight="1" x14ac:dyDescent="0.2">
      <c r="B60" s="158"/>
      <c r="C60" s="158"/>
      <c r="D60" s="158"/>
      <c r="E60" s="152"/>
      <c r="F60" s="152"/>
      <c r="G60" s="152"/>
    </row>
    <row r="61" spans="2:7" ht="12.75" customHeight="1" x14ac:dyDescent="0.2">
      <c r="B61" s="153"/>
      <c r="C61" s="153"/>
      <c r="D61" s="153"/>
      <c r="E61" s="153"/>
      <c r="F61" s="153"/>
      <c r="G61" s="153"/>
    </row>
    <row r="62" spans="2:7" ht="12.75" customHeight="1" x14ac:dyDescent="0.2">
      <c r="B62" s="154"/>
      <c r="C62" s="154"/>
      <c r="D62" s="154"/>
      <c r="E62" s="155"/>
      <c r="F62" s="155"/>
      <c r="G62" s="155"/>
    </row>
    <row r="63" spans="2:7" ht="12.75" customHeight="1" x14ac:dyDescent="0.2">
      <c r="B63" s="129" t="s">
        <v>322</v>
      </c>
      <c r="C63" s="659" t="s">
        <v>580</v>
      </c>
      <c r="D63" s="657"/>
      <c r="E63" s="657"/>
      <c r="F63" s="657"/>
      <c r="G63" s="658"/>
    </row>
    <row r="64" spans="2:7" ht="12.75" customHeight="1" x14ac:dyDescent="0.2">
      <c r="B64" s="130" t="s">
        <v>323</v>
      </c>
      <c r="C64" s="659" t="s">
        <v>263</v>
      </c>
      <c r="D64" s="657"/>
      <c r="E64" s="657"/>
      <c r="F64" s="657"/>
      <c r="G64" s="658"/>
    </row>
    <row r="65" spans="2:7" ht="42" customHeight="1" x14ac:dyDescent="0.2">
      <c r="B65" s="130" t="s">
        <v>324</v>
      </c>
      <c r="C65" s="660" t="s">
        <v>581</v>
      </c>
      <c r="D65" s="657"/>
      <c r="E65" s="657"/>
      <c r="F65" s="657"/>
      <c r="G65" s="658"/>
    </row>
    <row r="66" spans="2:7" ht="12.75" customHeight="1" x14ac:dyDescent="0.2">
      <c r="B66" s="131" t="s">
        <v>339</v>
      </c>
      <c r="C66" s="661" t="s">
        <v>32</v>
      </c>
      <c r="D66" s="657"/>
      <c r="E66" s="657"/>
      <c r="F66" s="657"/>
      <c r="G66" s="658"/>
    </row>
    <row r="67" spans="2:7" ht="12.75" customHeight="1" x14ac:dyDescent="0.2">
      <c r="B67" s="132" t="s">
        <v>328</v>
      </c>
      <c r="C67" s="661" t="s">
        <v>345</v>
      </c>
      <c r="D67" s="657"/>
      <c r="E67" s="657"/>
      <c r="F67" s="657"/>
      <c r="G67" s="658"/>
    </row>
    <row r="68" spans="2:7" ht="12.75" customHeight="1" x14ac:dyDescent="0.2">
      <c r="B68" s="132" t="s">
        <v>330</v>
      </c>
      <c r="C68" s="649" t="s">
        <v>563</v>
      </c>
      <c r="D68" s="618"/>
      <c r="E68" s="618"/>
      <c r="F68" s="618"/>
      <c r="G68" s="618"/>
    </row>
    <row r="69" spans="2:7" ht="25.5" customHeight="1" x14ac:dyDescent="0.2">
      <c r="B69" s="132" t="s">
        <v>332</v>
      </c>
      <c r="C69" s="656" t="s">
        <v>582</v>
      </c>
      <c r="D69" s="657"/>
      <c r="E69" s="657"/>
      <c r="F69" s="657"/>
      <c r="G69" s="658"/>
    </row>
    <row r="70" spans="2:7" ht="12.75" customHeight="1" x14ac:dyDescent="0.2">
      <c r="B70" s="152"/>
      <c r="C70" s="152"/>
      <c r="D70" s="152"/>
      <c r="E70" s="152"/>
      <c r="F70" s="152"/>
      <c r="G70" s="152"/>
    </row>
    <row r="71" spans="2:7" ht="12.75" customHeight="1" x14ac:dyDescent="0.2">
      <c r="B71" s="153"/>
      <c r="C71" s="153"/>
      <c r="D71" s="153"/>
      <c r="E71" s="153"/>
      <c r="F71" s="153"/>
      <c r="G71" s="153"/>
    </row>
    <row r="72" spans="2:7" ht="12.75" customHeight="1" x14ac:dyDescent="0.2"/>
    <row r="73" spans="2:7" ht="12.75" customHeight="1" x14ac:dyDescent="0.2">
      <c r="B73" s="129" t="s">
        <v>322</v>
      </c>
      <c r="C73" s="659" t="s">
        <v>583</v>
      </c>
      <c r="D73" s="657"/>
      <c r="E73" s="657"/>
      <c r="F73" s="657"/>
      <c r="G73" s="658"/>
    </row>
    <row r="74" spans="2:7" ht="12.75" customHeight="1" x14ac:dyDescent="0.2">
      <c r="B74" s="130" t="s">
        <v>323</v>
      </c>
      <c r="C74" s="659" t="s">
        <v>584</v>
      </c>
      <c r="D74" s="657"/>
      <c r="E74" s="657"/>
      <c r="F74" s="657"/>
      <c r="G74" s="658"/>
    </row>
    <row r="75" spans="2:7" ht="54.75" customHeight="1" x14ac:dyDescent="0.2">
      <c r="B75" s="130" t="s">
        <v>324</v>
      </c>
      <c r="C75" s="660" t="s">
        <v>585</v>
      </c>
      <c r="D75" s="657"/>
      <c r="E75" s="657"/>
      <c r="F75" s="657"/>
      <c r="G75" s="658"/>
    </row>
    <row r="76" spans="2:7" ht="12.75" customHeight="1" x14ac:dyDescent="0.2">
      <c r="B76" s="131" t="s">
        <v>339</v>
      </c>
      <c r="C76" s="661" t="s">
        <v>32</v>
      </c>
      <c r="D76" s="657"/>
      <c r="E76" s="657"/>
      <c r="F76" s="657"/>
      <c r="G76" s="658"/>
    </row>
    <row r="77" spans="2:7" ht="12.75" customHeight="1" x14ac:dyDescent="0.2">
      <c r="B77" s="132" t="s">
        <v>328</v>
      </c>
      <c r="C77" s="661" t="s">
        <v>586</v>
      </c>
      <c r="D77" s="657"/>
      <c r="E77" s="657"/>
      <c r="F77" s="657"/>
      <c r="G77" s="658"/>
    </row>
    <row r="78" spans="2:7" ht="22.5" customHeight="1" x14ac:dyDescent="0.2">
      <c r="B78" s="132" t="s">
        <v>330</v>
      </c>
      <c r="C78" s="662" t="s">
        <v>563</v>
      </c>
      <c r="D78" s="657"/>
      <c r="E78" s="657"/>
      <c r="F78" s="657"/>
      <c r="G78" s="658"/>
    </row>
    <row r="79" spans="2:7" ht="41.25" customHeight="1" x14ac:dyDescent="0.2">
      <c r="B79" s="132" t="s">
        <v>332</v>
      </c>
      <c r="C79" s="656" t="s">
        <v>587</v>
      </c>
      <c r="D79" s="657"/>
      <c r="E79" s="657"/>
      <c r="F79" s="657"/>
      <c r="G79" s="658"/>
    </row>
    <row r="80" spans="2:7" ht="12.75" customHeight="1" x14ac:dyDescent="0.2">
      <c r="B80" s="152"/>
      <c r="C80" s="152"/>
      <c r="D80" s="152"/>
      <c r="E80" s="152"/>
      <c r="F80" s="152"/>
      <c r="G80" s="152"/>
    </row>
    <row r="81" spans="2:7" ht="12.75" customHeight="1" x14ac:dyDescent="0.2">
      <c r="B81" s="153"/>
      <c r="C81" s="153"/>
      <c r="D81" s="153"/>
      <c r="E81" s="153"/>
      <c r="F81" s="153"/>
      <c r="G81" s="153"/>
    </row>
    <row r="82" spans="2:7" ht="12.75" customHeight="1" x14ac:dyDescent="0.2">
      <c r="B82" s="154"/>
      <c r="C82" s="154"/>
      <c r="D82" s="154"/>
      <c r="E82" s="155"/>
      <c r="F82" s="155"/>
      <c r="G82" s="155"/>
    </row>
    <row r="83" spans="2:7" ht="12.75" customHeight="1" x14ac:dyDescent="0.2">
      <c r="B83" s="129" t="s">
        <v>322</v>
      </c>
      <c r="C83" s="659" t="s">
        <v>588</v>
      </c>
      <c r="D83" s="657"/>
      <c r="E83" s="657"/>
      <c r="F83" s="657"/>
      <c r="G83" s="658"/>
    </row>
    <row r="84" spans="2:7" ht="12.75" customHeight="1" x14ac:dyDescent="0.2">
      <c r="B84" s="130" t="s">
        <v>323</v>
      </c>
      <c r="C84" s="659" t="s">
        <v>589</v>
      </c>
      <c r="D84" s="657"/>
      <c r="E84" s="657"/>
      <c r="F84" s="657"/>
      <c r="G84" s="658"/>
    </row>
    <row r="85" spans="2:7" ht="51.75" customHeight="1" x14ac:dyDescent="0.2">
      <c r="B85" s="130" t="s">
        <v>324</v>
      </c>
      <c r="C85" s="660" t="s">
        <v>590</v>
      </c>
      <c r="D85" s="657"/>
      <c r="E85" s="657"/>
      <c r="F85" s="657"/>
      <c r="G85" s="658"/>
    </row>
    <row r="86" spans="2:7" ht="12.75" customHeight="1" x14ac:dyDescent="0.2">
      <c r="B86" s="131" t="s">
        <v>339</v>
      </c>
      <c r="C86" s="661" t="s">
        <v>32</v>
      </c>
      <c r="D86" s="657"/>
      <c r="E86" s="657"/>
      <c r="F86" s="657"/>
      <c r="G86" s="658"/>
    </row>
    <row r="87" spans="2:7" ht="12.75" customHeight="1" x14ac:dyDescent="0.2">
      <c r="B87" s="132" t="s">
        <v>328</v>
      </c>
      <c r="C87" s="656" t="s">
        <v>345</v>
      </c>
      <c r="D87" s="657"/>
      <c r="E87" s="657"/>
      <c r="F87" s="657"/>
      <c r="G87" s="658"/>
    </row>
    <row r="88" spans="2:7" ht="12.75" customHeight="1" x14ac:dyDescent="0.2">
      <c r="B88" s="132" t="s">
        <v>330</v>
      </c>
      <c r="C88" s="649" t="s">
        <v>563</v>
      </c>
      <c r="D88" s="618"/>
      <c r="E88" s="618"/>
      <c r="F88" s="618"/>
      <c r="G88" s="618"/>
    </row>
    <row r="89" spans="2:7" ht="25.5" customHeight="1" x14ac:dyDescent="0.2">
      <c r="B89" s="132" t="s">
        <v>332</v>
      </c>
      <c r="C89" s="656" t="s">
        <v>591</v>
      </c>
      <c r="D89" s="657"/>
      <c r="E89" s="657"/>
      <c r="F89" s="657"/>
      <c r="G89" s="658"/>
    </row>
    <row r="90" spans="2:7" ht="12.75" customHeight="1" x14ac:dyDescent="0.2">
      <c r="B90" s="152"/>
      <c r="C90" s="152"/>
      <c r="D90" s="152"/>
      <c r="E90" s="152"/>
      <c r="F90" s="152"/>
      <c r="G90" s="152"/>
    </row>
    <row r="91" spans="2:7" ht="12.75" customHeight="1" x14ac:dyDescent="0.2">
      <c r="B91" s="153"/>
      <c r="C91" s="153"/>
      <c r="D91" s="153"/>
      <c r="E91" s="153"/>
      <c r="F91" s="153"/>
      <c r="G91" s="153"/>
    </row>
    <row r="92" spans="2:7" ht="12.75" customHeight="1" x14ac:dyDescent="0.2">
      <c r="B92" s="154"/>
      <c r="C92" s="154"/>
      <c r="D92" s="154"/>
      <c r="E92" s="155"/>
      <c r="F92" s="155"/>
      <c r="G92" s="155"/>
    </row>
    <row r="93" spans="2:7" ht="12.75" customHeight="1" x14ac:dyDescent="0.2">
      <c r="B93" s="129" t="s">
        <v>322</v>
      </c>
      <c r="C93" s="659" t="s">
        <v>592</v>
      </c>
      <c r="D93" s="657"/>
      <c r="E93" s="657"/>
      <c r="F93" s="657"/>
      <c r="G93" s="658"/>
    </row>
    <row r="94" spans="2:7" ht="26.25" customHeight="1" x14ac:dyDescent="0.2">
      <c r="B94" s="130" t="s">
        <v>323</v>
      </c>
      <c r="C94" s="659" t="s">
        <v>269</v>
      </c>
      <c r="D94" s="657"/>
      <c r="E94" s="657"/>
      <c r="F94" s="657"/>
      <c r="G94" s="658"/>
    </row>
    <row r="95" spans="2:7" ht="41.25" customHeight="1" x14ac:dyDescent="0.2">
      <c r="B95" s="130" t="s">
        <v>324</v>
      </c>
      <c r="C95" s="660" t="s">
        <v>593</v>
      </c>
      <c r="D95" s="657"/>
      <c r="E95" s="657"/>
      <c r="F95" s="657"/>
      <c r="G95" s="658"/>
    </row>
    <row r="96" spans="2:7" ht="12.75" customHeight="1" x14ac:dyDescent="0.2">
      <c r="B96" s="131" t="s">
        <v>339</v>
      </c>
      <c r="C96" s="661" t="s">
        <v>340</v>
      </c>
      <c r="D96" s="657"/>
      <c r="E96" s="657"/>
      <c r="F96" s="657"/>
      <c r="G96" s="658"/>
    </row>
    <row r="97" spans="2:7" ht="12.75" customHeight="1" x14ac:dyDescent="0.2">
      <c r="B97" s="132" t="s">
        <v>328</v>
      </c>
      <c r="C97" s="656" t="s">
        <v>329</v>
      </c>
      <c r="D97" s="657"/>
      <c r="E97" s="657"/>
      <c r="F97" s="657"/>
      <c r="G97" s="658"/>
    </row>
    <row r="98" spans="2:7" ht="25.5" customHeight="1" x14ac:dyDescent="0.2">
      <c r="B98" s="132" t="s">
        <v>330</v>
      </c>
      <c r="C98" s="663" t="s">
        <v>594</v>
      </c>
      <c r="D98" s="657"/>
      <c r="E98" s="657"/>
      <c r="F98" s="657"/>
      <c r="G98" s="658"/>
    </row>
    <row r="99" spans="2:7" ht="25.5" customHeight="1" x14ac:dyDescent="0.2">
      <c r="B99" s="132" t="s">
        <v>332</v>
      </c>
      <c r="C99" s="656" t="s">
        <v>595</v>
      </c>
      <c r="D99" s="657"/>
      <c r="E99" s="657"/>
      <c r="F99" s="657"/>
      <c r="G99" s="658"/>
    </row>
    <row r="100" spans="2:7" ht="12.75" customHeight="1" x14ac:dyDescent="0.2">
      <c r="B100" s="152"/>
      <c r="C100" s="152"/>
      <c r="D100" s="152"/>
      <c r="E100" s="152"/>
      <c r="F100" s="152"/>
      <c r="G100" s="152"/>
    </row>
    <row r="101" spans="2:7" ht="12.75" customHeight="1" x14ac:dyDescent="0.2">
      <c r="B101" s="153"/>
      <c r="C101" s="153"/>
      <c r="D101" s="153"/>
      <c r="E101" s="153"/>
      <c r="F101" s="153"/>
      <c r="G101" s="153"/>
    </row>
    <row r="102" spans="2:7" ht="12.75" customHeight="1" x14ac:dyDescent="0.2">
      <c r="B102" s="154"/>
      <c r="C102" s="154"/>
      <c r="D102" s="154"/>
      <c r="E102" s="155"/>
      <c r="F102" s="155"/>
      <c r="G102" s="155"/>
    </row>
    <row r="103" spans="2:7" ht="12.75" customHeight="1" x14ac:dyDescent="0.2">
      <c r="B103" s="129" t="s">
        <v>322</v>
      </c>
      <c r="C103" s="659" t="s">
        <v>596</v>
      </c>
      <c r="D103" s="657"/>
      <c r="E103" s="657"/>
      <c r="F103" s="657"/>
      <c r="G103" s="658"/>
    </row>
    <row r="104" spans="2:7" ht="12.75" customHeight="1" x14ac:dyDescent="0.2">
      <c r="B104" s="130" t="s">
        <v>323</v>
      </c>
      <c r="C104" s="659" t="s">
        <v>271</v>
      </c>
      <c r="D104" s="657"/>
      <c r="E104" s="657"/>
      <c r="F104" s="657"/>
      <c r="G104" s="658"/>
    </row>
    <row r="105" spans="2:7" ht="42.75" customHeight="1" x14ac:dyDescent="0.2">
      <c r="B105" s="130" t="s">
        <v>324</v>
      </c>
      <c r="C105" s="660" t="s">
        <v>597</v>
      </c>
      <c r="D105" s="657"/>
      <c r="E105" s="657"/>
      <c r="F105" s="657"/>
      <c r="G105" s="658"/>
    </row>
    <row r="106" spans="2:7" ht="12.75" customHeight="1" x14ac:dyDescent="0.2">
      <c r="B106" s="131" t="s">
        <v>339</v>
      </c>
      <c r="C106" s="661" t="s">
        <v>340</v>
      </c>
      <c r="D106" s="657"/>
      <c r="E106" s="657"/>
      <c r="F106" s="657"/>
      <c r="G106" s="658"/>
    </row>
    <row r="107" spans="2:7" ht="12.75" customHeight="1" x14ac:dyDescent="0.2">
      <c r="B107" s="132" t="s">
        <v>328</v>
      </c>
      <c r="C107" s="656" t="s">
        <v>329</v>
      </c>
      <c r="D107" s="657"/>
      <c r="E107" s="657"/>
      <c r="F107" s="657"/>
      <c r="G107" s="658"/>
    </row>
    <row r="108" spans="2:7" ht="12.75" customHeight="1" x14ac:dyDescent="0.2">
      <c r="B108" s="132" t="s">
        <v>330</v>
      </c>
      <c r="C108" s="663" t="s">
        <v>594</v>
      </c>
      <c r="D108" s="657"/>
      <c r="E108" s="657"/>
      <c r="F108" s="657"/>
      <c r="G108" s="658"/>
    </row>
    <row r="109" spans="2:7" ht="25.5" customHeight="1" x14ac:dyDescent="0.2">
      <c r="B109" s="132" t="s">
        <v>332</v>
      </c>
      <c r="C109" s="656" t="s">
        <v>598</v>
      </c>
      <c r="D109" s="657"/>
      <c r="E109" s="657"/>
      <c r="F109" s="657"/>
      <c r="G109" s="658"/>
    </row>
    <row r="110" spans="2:7" ht="12.75" customHeight="1" x14ac:dyDescent="0.2">
      <c r="B110" s="152"/>
      <c r="C110" s="152"/>
      <c r="D110" s="152"/>
      <c r="E110" s="152"/>
      <c r="F110" s="152"/>
      <c r="G110" s="152"/>
    </row>
    <row r="111" spans="2:7" ht="12.75" customHeight="1" x14ac:dyDescent="0.2">
      <c r="B111" s="153"/>
      <c r="C111" s="153"/>
      <c r="D111" s="153"/>
      <c r="E111" s="153"/>
      <c r="F111" s="153"/>
      <c r="G111" s="153"/>
    </row>
    <row r="112" spans="2:7" ht="12.75" customHeight="1" x14ac:dyDescent="0.2">
      <c r="B112" s="154"/>
      <c r="C112" s="154"/>
      <c r="D112" s="154"/>
      <c r="E112" s="155"/>
      <c r="F112" s="155"/>
      <c r="G112" s="155"/>
    </row>
    <row r="113" spans="2:7" ht="12.75" customHeight="1" x14ac:dyDescent="0.2">
      <c r="B113" s="129" t="s">
        <v>322</v>
      </c>
      <c r="C113" s="659" t="s">
        <v>599</v>
      </c>
      <c r="D113" s="657"/>
      <c r="E113" s="657"/>
      <c r="F113" s="657"/>
      <c r="G113" s="658"/>
    </row>
    <row r="114" spans="2:7" ht="12.75" customHeight="1" x14ac:dyDescent="0.2">
      <c r="B114" s="130" t="s">
        <v>323</v>
      </c>
      <c r="C114" s="659" t="s">
        <v>273</v>
      </c>
      <c r="D114" s="657"/>
      <c r="E114" s="657"/>
      <c r="F114" s="657"/>
      <c r="G114" s="658"/>
    </row>
    <row r="115" spans="2:7" ht="42.75" customHeight="1" x14ac:dyDescent="0.2">
      <c r="B115" s="130" t="s">
        <v>324</v>
      </c>
      <c r="C115" s="660" t="s">
        <v>600</v>
      </c>
      <c r="D115" s="657"/>
      <c r="E115" s="657"/>
      <c r="F115" s="657"/>
      <c r="G115" s="658"/>
    </row>
    <row r="116" spans="2:7" ht="12.75" customHeight="1" x14ac:dyDescent="0.2">
      <c r="B116" s="131" t="s">
        <v>339</v>
      </c>
      <c r="C116" s="661" t="s">
        <v>340</v>
      </c>
      <c r="D116" s="657"/>
      <c r="E116" s="657"/>
      <c r="F116" s="657"/>
      <c r="G116" s="658"/>
    </row>
    <row r="117" spans="2:7" ht="12.75" customHeight="1" x14ac:dyDescent="0.2">
      <c r="B117" s="132" t="s">
        <v>328</v>
      </c>
      <c r="C117" s="656" t="s">
        <v>329</v>
      </c>
      <c r="D117" s="657"/>
      <c r="E117" s="657"/>
      <c r="F117" s="657"/>
      <c r="G117" s="658"/>
    </row>
    <row r="118" spans="2:7" ht="12.75" customHeight="1" x14ac:dyDescent="0.2">
      <c r="B118" s="132" t="s">
        <v>330</v>
      </c>
      <c r="C118" s="663" t="s">
        <v>594</v>
      </c>
      <c r="D118" s="657"/>
      <c r="E118" s="657"/>
      <c r="F118" s="657"/>
      <c r="G118" s="658"/>
    </row>
    <row r="119" spans="2:7" ht="25.5" customHeight="1" x14ac:dyDescent="0.2">
      <c r="B119" s="132" t="s">
        <v>332</v>
      </c>
      <c r="C119" s="656" t="s">
        <v>601</v>
      </c>
      <c r="D119" s="657"/>
      <c r="E119" s="657"/>
      <c r="F119" s="657"/>
      <c r="G119" s="658"/>
    </row>
    <row r="120" spans="2:7" ht="12.75" customHeight="1" x14ac:dyDescent="0.2">
      <c r="B120" s="152"/>
      <c r="C120" s="152"/>
      <c r="D120" s="152"/>
      <c r="E120" s="152"/>
      <c r="F120" s="152"/>
      <c r="G120" s="152"/>
    </row>
    <row r="121" spans="2:7" ht="12.75" customHeight="1" x14ac:dyDescent="0.2">
      <c r="B121" s="153"/>
      <c r="C121" s="153"/>
      <c r="D121" s="153"/>
      <c r="E121" s="153"/>
      <c r="F121" s="153"/>
      <c r="G121" s="153"/>
    </row>
    <row r="122" spans="2:7" ht="12.75" customHeight="1" x14ac:dyDescent="0.2">
      <c r="B122" s="152"/>
      <c r="C122" s="152"/>
      <c r="D122" s="152"/>
      <c r="E122" s="152"/>
      <c r="F122" s="152"/>
      <c r="G122" s="152"/>
    </row>
    <row r="123" spans="2:7" ht="12.75" customHeight="1" x14ac:dyDescent="0.2">
      <c r="B123" s="129" t="s">
        <v>322</v>
      </c>
      <c r="C123" s="664" t="s">
        <v>602</v>
      </c>
      <c r="D123" s="657"/>
      <c r="E123" s="657"/>
      <c r="F123" s="657"/>
      <c r="G123" s="658"/>
    </row>
    <row r="124" spans="2:7" ht="12.75" customHeight="1" x14ac:dyDescent="0.2">
      <c r="B124" s="159" t="s">
        <v>323</v>
      </c>
      <c r="C124" s="659" t="s">
        <v>275</v>
      </c>
      <c r="D124" s="657"/>
      <c r="E124" s="657"/>
      <c r="F124" s="657"/>
      <c r="G124" s="658"/>
    </row>
    <row r="125" spans="2:7" ht="56.25" customHeight="1" x14ac:dyDescent="0.2">
      <c r="B125" s="130" t="s">
        <v>324</v>
      </c>
      <c r="C125" s="660" t="s">
        <v>603</v>
      </c>
      <c r="D125" s="657"/>
      <c r="E125" s="657"/>
      <c r="F125" s="657"/>
      <c r="G125" s="658"/>
    </row>
    <row r="126" spans="2:7" ht="12.75" customHeight="1" x14ac:dyDescent="0.2">
      <c r="B126" s="131" t="s">
        <v>339</v>
      </c>
      <c r="C126" s="661" t="s">
        <v>340</v>
      </c>
      <c r="D126" s="657"/>
      <c r="E126" s="657"/>
      <c r="F126" s="657"/>
      <c r="G126" s="658"/>
    </row>
    <row r="127" spans="2:7" ht="12.75" customHeight="1" x14ac:dyDescent="0.2">
      <c r="B127" s="132" t="s">
        <v>328</v>
      </c>
      <c r="C127" s="656" t="s">
        <v>604</v>
      </c>
      <c r="D127" s="657"/>
      <c r="E127" s="657"/>
      <c r="F127" s="657"/>
      <c r="G127" s="658"/>
    </row>
    <row r="128" spans="2:7" ht="12.75" customHeight="1" x14ac:dyDescent="0.2">
      <c r="B128" s="132" t="s">
        <v>330</v>
      </c>
      <c r="C128" s="656" t="s">
        <v>605</v>
      </c>
      <c r="D128" s="657"/>
      <c r="E128" s="657"/>
      <c r="F128" s="657"/>
      <c r="G128" s="658"/>
    </row>
    <row r="129" spans="2:7" ht="25.5" customHeight="1" x14ac:dyDescent="0.2">
      <c r="B129" s="132" t="s">
        <v>332</v>
      </c>
      <c r="C129" s="656" t="s">
        <v>606</v>
      </c>
      <c r="D129" s="657"/>
      <c r="E129" s="657"/>
      <c r="F129" s="657"/>
      <c r="G129" s="658"/>
    </row>
    <row r="130" spans="2:7" ht="12.75" customHeight="1" x14ac:dyDescent="0.2">
      <c r="B130" s="152"/>
      <c r="C130" s="152"/>
      <c r="D130" s="152"/>
      <c r="E130" s="152"/>
      <c r="F130" s="152"/>
      <c r="G130" s="152"/>
    </row>
    <row r="131" spans="2:7" ht="12.75" customHeight="1" x14ac:dyDescent="0.2">
      <c r="B131" s="153"/>
      <c r="C131" s="153"/>
      <c r="D131" s="153"/>
      <c r="E131" s="153"/>
      <c r="F131" s="153"/>
      <c r="G131" s="153"/>
    </row>
    <row r="132" spans="2:7" ht="12.75" customHeight="1" x14ac:dyDescent="0.2"/>
    <row r="133" spans="2:7" ht="12.75" customHeight="1" x14ac:dyDescent="0.2"/>
    <row r="134" spans="2:7" ht="12.75" customHeight="1" x14ac:dyDescent="0.2"/>
    <row r="135" spans="2:7" ht="12.75" customHeight="1" x14ac:dyDescent="0.2"/>
    <row r="136" spans="2:7" ht="12.75" customHeight="1" x14ac:dyDescent="0.2"/>
    <row r="137" spans="2:7" ht="12.75" customHeight="1" x14ac:dyDescent="0.2"/>
    <row r="138" spans="2:7" ht="12.75" customHeight="1" x14ac:dyDescent="0.2"/>
    <row r="139" spans="2:7" ht="12.75" customHeight="1" x14ac:dyDescent="0.2"/>
    <row r="140" spans="2:7" ht="12.75" customHeight="1" x14ac:dyDescent="0.2"/>
    <row r="141" spans="2:7" ht="12.75" customHeight="1" x14ac:dyDescent="0.2"/>
    <row r="142" spans="2:7" ht="12.75" customHeight="1" x14ac:dyDescent="0.2"/>
    <row r="143" spans="2:7" ht="12.75" customHeight="1" x14ac:dyDescent="0.2"/>
    <row r="144" spans="2:7"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sheetData>
  <mergeCells count="92">
    <mergeCell ref="C65:G65"/>
    <mergeCell ref="C66:G66"/>
    <mergeCell ref="C67:G67"/>
    <mergeCell ref="C68:G68"/>
    <mergeCell ref="C57:G57"/>
    <mergeCell ref="C58:G58"/>
    <mergeCell ref="C59:G59"/>
    <mergeCell ref="C63:G63"/>
    <mergeCell ref="C64:G64"/>
    <mergeCell ref="C49:G49"/>
    <mergeCell ref="C53:G53"/>
    <mergeCell ref="C54:G54"/>
    <mergeCell ref="C55:G55"/>
    <mergeCell ref="C56:G56"/>
    <mergeCell ref="C44:G44"/>
    <mergeCell ref="C45:G45"/>
    <mergeCell ref="C46:G46"/>
    <mergeCell ref="C47:G47"/>
    <mergeCell ref="C48:G48"/>
    <mergeCell ref="C36:G36"/>
    <mergeCell ref="C37:G37"/>
    <mergeCell ref="C38:G38"/>
    <mergeCell ref="C39:G39"/>
    <mergeCell ref="C43:G43"/>
    <mergeCell ref="C28:G28"/>
    <mergeCell ref="C29:G29"/>
    <mergeCell ref="C33:G33"/>
    <mergeCell ref="C34:G34"/>
    <mergeCell ref="C35:G35"/>
    <mergeCell ref="C23:G23"/>
    <mergeCell ref="C24:G24"/>
    <mergeCell ref="C25:G25"/>
    <mergeCell ref="C26:G26"/>
    <mergeCell ref="C27:G27"/>
    <mergeCell ref="C15:G15"/>
    <mergeCell ref="C16:G16"/>
    <mergeCell ref="C17:G17"/>
    <mergeCell ref="C18:G18"/>
    <mergeCell ref="C19:G19"/>
    <mergeCell ref="C7:G7"/>
    <mergeCell ref="C8:G8"/>
    <mergeCell ref="C9:G9"/>
    <mergeCell ref="C13:G13"/>
    <mergeCell ref="C14:G14"/>
    <mergeCell ref="B1:G1"/>
    <mergeCell ref="C3:G3"/>
    <mergeCell ref="C4:G4"/>
    <mergeCell ref="C5:G5"/>
    <mergeCell ref="C6:G6"/>
    <mergeCell ref="C129:G129"/>
    <mergeCell ref="C109:G109"/>
    <mergeCell ref="C113:G113"/>
    <mergeCell ref="C114:G114"/>
    <mergeCell ref="C115:G115"/>
    <mergeCell ref="C116:G116"/>
    <mergeCell ref="C117:G117"/>
    <mergeCell ref="C118:G118"/>
    <mergeCell ref="C124:G124"/>
    <mergeCell ref="C125:G125"/>
    <mergeCell ref="C126:G126"/>
    <mergeCell ref="C127:G127"/>
    <mergeCell ref="C128:G128"/>
    <mergeCell ref="C106:G106"/>
    <mergeCell ref="C107:G107"/>
    <mergeCell ref="C108:G108"/>
    <mergeCell ref="C119:G119"/>
    <mergeCell ref="C123:G123"/>
    <mergeCell ref="C98:G98"/>
    <mergeCell ref="C99:G99"/>
    <mergeCell ref="C103:G103"/>
    <mergeCell ref="C104:G104"/>
    <mergeCell ref="C105:G105"/>
    <mergeCell ref="C93:G93"/>
    <mergeCell ref="C94:G94"/>
    <mergeCell ref="C95:G95"/>
    <mergeCell ref="C96:G96"/>
    <mergeCell ref="C97:G97"/>
    <mergeCell ref="C85:G85"/>
    <mergeCell ref="C86:G86"/>
    <mergeCell ref="C87:G87"/>
    <mergeCell ref="C88:G88"/>
    <mergeCell ref="C89:G89"/>
    <mergeCell ref="C77:G77"/>
    <mergeCell ref="C78:G78"/>
    <mergeCell ref="C79:G79"/>
    <mergeCell ref="C83:G83"/>
    <mergeCell ref="C84:G84"/>
    <mergeCell ref="C69:G69"/>
    <mergeCell ref="C73:G73"/>
    <mergeCell ref="C74:G74"/>
    <mergeCell ref="C75:G75"/>
    <mergeCell ref="C76:G76"/>
  </mergeCells>
  <hyperlinks>
    <hyperlink ref="C78" r:id="rId1" xr:uid="{00000000-0004-0000-1400-000000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4.7109375" customWidth="1"/>
    <col min="3" max="3" width="83.7109375" customWidth="1"/>
    <col min="4" max="4" width="3.42578125" customWidth="1"/>
    <col min="5" max="5" width="14.140625" customWidth="1"/>
    <col min="6" max="7" width="9" customWidth="1"/>
  </cols>
  <sheetData>
    <row r="1" spans="1:26" ht="22.5" customHeight="1" x14ac:dyDescent="0.25">
      <c r="A1" s="1"/>
      <c r="B1" s="626" t="s">
        <v>607</v>
      </c>
      <c r="C1" s="618"/>
      <c r="D1" s="618"/>
      <c r="E1" s="618"/>
      <c r="F1" s="618"/>
      <c r="G1" s="618"/>
      <c r="H1" s="1"/>
      <c r="I1" s="1"/>
      <c r="J1" s="1"/>
      <c r="K1" s="1"/>
      <c r="L1" s="1"/>
      <c r="M1" s="1"/>
      <c r="N1" s="1"/>
      <c r="O1" s="1"/>
      <c r="P1" s="1"/>
      <c r="Q1" s="1"/>
      <c r="R1" s="1"/>
      <c r="S1" s="1"/>
      <c r="T1" s="1"/>
      <c r="U1" s="1"/>
      <c r="V1" s="1"/>
      <c r="W1" s="1"/>
      <c r="X1" s="1"/>
      <c r="Y1" s="1"/>
      <c r="Z1" s="1"/>
    </row>
    <row r="2" spans="1:26" ht="22.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29" t="s">
        <v>322</v>
      </c>
      <c r="C3" s="625" t="s">
        <v>276</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608</v>
      </c>
      <c r="D4" s="620"/>
      <c r="E4" s="620"/>
      <c r="F4" s="620"/>
      <c r="G4" s="621"/>
      <c r="H4" s="1"/>
      <c r="I4" s="1"/>
      <c r="J4" s="1"/>
      <c r="K4" s="1"/>
      <c r="L4" s="1"/>
      <c r="M4" s="1"/>
      <c r="N4" s="1"/>
      <c r="O4" s="1"/>
      <c r="P4" s="1"/>
      <c r="Q4" s="1"/>
      <c r="R4" s="1"/>
      <c r="S4" s="1"/>
      <c r="T4" s="1"/>
      <c r="U4" s="1"/>
      <c r="V4" s="1"/>
      <c r="W4" s="1"/>
      <c r="X4" s="1"/>
      <c r="Y4" s="1"/>
      <c r="Z4" s="1"/>
    </row>
    <row r="5" spans="1:26" ht="30" customHeight="1" x14ac:dyDescent="0.2">
      <c r="A5" s="1"/>
      <c r="B5" s="130" t="s">
        <v>324</v>
      </c>
      <c r="C5" s="650" t="s">
        <v>609</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339</v>
      </c>
      <c r="C6" s="637" t="s">
        <v>340</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35" t="s">
        <v>345</v>
      </c>
      <c r="D7" s="620"/>
      <c r="E7" s="620"/>
      <c r="F7" s="620"/>
      <c r="G7" s="621"/>
      <c r="H7" s="1"/>
      <c r="I7" s="1"/>
      <c r="J7" s="1"/>
      <c r="K7" s="1"/>
      <c r="L7" s="1"/>
      <c r="M7" s="1"/>
      <c r="N7" s="1"/>
      <c r="O7" s="1"/>
      <c r="P7" s="1"/>
      <c r="Q7" s="1"/>
      <c r="R7" s="1"/>
      <c r="S7" s="1"/>
      <c r="T7" s="1"/>
      <c r="U7" s="1"/>
      <c r="V7" s="1"/>
      <c r="W7" s="1"/>
      <c r="X7" s="1"/>
      <c r="Y7" s="1"/>
      <c r="Z7" s="1"/>
    </row>
    <row r="8" spans="1:26" ht="24" customHeight="1" x14ac:dyDescent="0.2">
      <c r="A8" s="1"/>
      <c r="B8" s="132" t="s">
        <v>330</v>
      </c>
      <c r="C8" s="629" t="s">
        <v>458</v>
      </c>
      <c r="D8" s="620"/>
      <c r="E8" s="620"/>
      <c r="F8" s="620"/>
      <c r="G8" s="621"/>
      <c r="H8" s="1"/>
      <c r="I8" s="1"/>
      <c r="J8" s="1"/>
      <c r="K8" s="1"/>
      <c r="L8" s="1"/>
      <c r="M8" s="1"/>
      <c r="N8" s="1"/>
      <c r="O8" s="1"/>
      <c r="P8" s="1"/>
      <c r="Q8" s="1"/>
      <c r="R8" s="1"/>
      <c r="S8" s="1"/>
      <c r="T8" s="1"/>
      <c r="U8" s="1"/>
      <c r="V8" s="1"/>
      <c r="W8" s="1"/>
      <c r="X8" s="1"/>
      <c r="Y8" s="1"/>
      <c r="Z8" s="1"/>
    </row>
    <row r="9" spans="1:26" ht="36.75" customHeight="1" x14ac:dyDescent="0.2">
      <c r="A9" s="1"/>
      <c r="B9" s="132" t="s">
        <v>332</v>
      </c>
      <c r="C9" s="635" t="s">
        <v>610</v>
      </c>
      <c r="D9" s="620"/>
      <c r="E9" s="620"/>
      <c r="F9" s="620"/>
      <c r="G9" s="621"/>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15.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1"/>
      <c r="B13" s="129" t="s">
        <v>322</v>
      </c>
      <c r="C13" s="625" t="s">
        <v>279</v>
      </c>
      <c r="D13" s="620"/>
      <c r="E13" s="620"/>
      <c r="F13" s="620"/>
      <c r="G13" s="621"/>
      <c r="H13" s="1"/>
      <c r="I13" s="1"/>
      <c r="J13" s="1"/>
      <c r="K13" s="1"/>
      <c r="L13" s="1"/>
      <c r="M13" s="1"/>
      <c r="N13" s="1"/>
      <c r="O13" s="1"/>
      <c r="P13" s="1"/>
      <c r="Q13" s="1"/>
      <c r="R13" s="1"/>
      <c r="S13" s="1"/>
      <c r="T13" s="1"/>
      <c r="U13" s="1"/>
      <c r="V13" s="1"/>
      <c r="W13" s="1"/>
      <c r="X13" s="1"/>
      <c r="Y13" s="1"/>
      <c r="Z13" s="1"/>
    </row>
    <row r="14" spans="1:26" ht="22.5" customHeight="1" x14ac:dyDescent="0.2">
      <c r="A14" s="1"/>
      <c r="B14" s="130" t="s">
        <v>323</v>
      </c>
      <c r="C14" s="625" t="s">
        <v>611</v>
      </c>
      <c r="D14" s="620"/>
      <c r="E14" s="620"/>
      <c r="F14" s="620"/>
      <c r="G14" s="621"/>
      <c r="H14" s="1"/>
      <c r="I14" s="1"/>
      <c r="J14" s="1"/>
      <c r="K14" s="1"/>
      <c r="L14" s="1"/>
      <c r="M14" s="1"/>
      <c r="N14" s="1"/>
      <c r="O14" s="1"/>
      <c r="P14" s="1"/>
      <c r="Q14" s="1"/>
      <c r="R14" s="1"/>
      <c r="S14" s="1"/>
      <c r="T14" s="1"/>
      <c r="U14" s="1"/>
      <c r="V14" s="1"/>
      <c r="W14" s="1"/>
      <c r="X14" s="1"/>
      <c r="Y14" s="1"/>
      <c r="Z14" s="1"/>
    </row>
    <row r="15" spans="1:26" ht="23.25" customHeight="1" x14ac:dyDescent="0.2">
      <c r="A15" s="1"/>
      <c r="B15" s="130" t="s">
        <v>324</v>
      </c>
      <c r="C15" s="650" t="s">
        <v>612</v>
      </c>
      <c r="D15" s="620"/>
      <c r="E15" s="620"/>
      <c r="F15" s="620"/>
      <c r="G15" s="621"/>
      <c r="H15" s="1"/>
      <c r="I15" s="1"/>
      <c r="J15" s="1"/>
      <c r="K15" s="1"/>
      <c r="L15" s="1"/>
      <c r="M15" s="1"/>
      <c r="N15" s="1"/>
      <c r="O15" s="1"/>
      <c r="P15" s="1"/>
      <c r="Q15" s="1"/>
      <c r="R15" s="1"/>
      <c r="S15" s="1"/>
      <c r="T15" s="1"/>
      <c r="U15" s="1"/>
      <c r="V15" s="1"/>
      <c r="W15" s="1"/>
      <c r="X15" s="1"/>
      <c r="Y15" s="1"/>
      <c r="Z15" s="1"/>
    </row>
    <row r="16" spans="1:26" ht="34.5" customHeight="1" x14ac:dyDescent="0.2">
      <c r="A16" s="1"/>
      <c r="B16" s="131" t="s">
        <v>339</v>
      </c>
      <c r="C16" s="640" t="s">
        <v>32</v>
      </c>
      <c r="D16" s="638"/>
      <c r="E16" s="638"/>
      <c r="F16" s="638"/>
      <c r="G16" s="639"/>
      <c r="H16" s="1"/>
      <c r="I16" s="1"/>
      <c r="J16" s="1"/>
      <c r="K16" s="1"/>
      <c r="L16" s="1"/>
      <c r="M16" s="1"/>
      <c r="N16" s="1"/>
      <c r="O16" s="1"/>
      <c r="P16" s="1"/>
      <c r="Q16" s="1"/>
      <c r="R16" s="1"/>
      <c r="S16" s="1"/>
      <c r="T16" s="1"/>
      <c r="U16" s="1"/>
      <c r="V16" s="1"/>
      <c r="W16" s="1"/>
      <c r="X16" s="1"/>
      <c r="Y16" s="1"/>
      <c r="Z16" s="1"/>
    </row>
    <row r="17" spans="1:26" ht="27" customHeight="1" x14ac:dyDescent="0.2">
      <c r="A17" s="1"/>
      <c r="B17" s="132" t="s">
        <v>328</v>
      </c>
      <c r="C17" s="635" t="s">
        <v>345</v>
      </c>
      <c r="D17" s="620"/>
      <c r="E17" s="620"/>
      <c r="F17" s="620"/>
      <c r="G17" s="621"/>
      <c r="H17" s="1"/>
      <c r="I17" s="1"/>
      <c r="J17" s="1"/>
      <c r="K17" s="1"/>
      <c r="L17" s="1"/>
      <c r="M17" s="1"/>
      <c r="N17" s="1"/>
      <c r="O17" s="1"/>
      <c r="P17" s="1"/>
      <c r="Q17" s="1"/>
      <c r="R17" s="1"/>
      <c r="S17" s="1"/>
      <c r="T17" s="1"/>
      <c r="U17" s="1"/>
      <c r="V17" s="1"/>
      <c r="W17" s="1"/>
      <c r="X17" s="1"/>
      <c r="Y17" s="1"/>
      <c r="Z17" s="1"/>
    </row>
    <row r="18" spans="1:26" ht="24" customHeight="1" x14ac:dyDescent="0.2">
      <c r="A18" s="1"/>
      <c r="B18" s="132" t="s">
        <v>330</v>
      </c>
      <c r="C18" s="629" t="s">
        <v>613</v>
      </c>
      <c r="D18" s="620"/>
      <c r="E18" s="620"/>
      <c r="F18" s="620"/>
      <c r="G18" s="621"/>
      <c r="H18" s="1"/>
      <c r="I18" s="1"/>
      <c r="J18" s="1"/>
      <c r="K18" s="1"/>
      <c r="L18" s="1"/>
      <c r="M18" s="1"/>
      <c r="N18" s="1"/>
      <c r="O18" s="1"/>
      <c r="P18" s="1"/>
      <c r="Q18" s="1"/>
      <c r="R18" s="1"/>
      <c r="S18" s="1"/>
      <c r="T18" s="1"/>
      <c r="U18" s="1"/>
      <c r="V18" s="1"/>
      <c r="W18" s="1"/>
      <c r="X18" s="1"/>
      <c r="Y18" s="1"/>
      <c r="Z18" s="1"/>
    </row>
    <row r="19" spans="1:26" ht="30" customHeight="1" x14ac:dyDescent="0.2">
      <c r="A19" s="1"/>
      <c r="B19" s="132" t="s">
        <v>332</v>
      </c>
      <c r="C19" s="650" t="s">
        <v>614</v>
      </c>
      <c r="D19" s="620"/>
      <c r="E19" s="620"/>
      <c r="F19" s="620"/>
      <c r="G19" s="621"/>
      <c r="H19" s="1"/>
      <c r="I19" s="1"/>
      <c r="J19" s="1"/>
      <c r="K19" s="1"/>
      <c r="L19" s="1"/>
      <c r="M19" s="1"/>
      <c r="N19" s="1"/>
      <c r="O19" s="1"/>
      <c r="P19" s="1"/>
      <c r="Q19" s="1"/>
      <c r="R19" s="1"/>
      <c r="S19" s="1"/>
      <c r="T19" s="1"/>
      <c r="U19" s="1"/>
      <c r="V19" s="1"/>
      <c r="W19" s="1"/>
      <c r="X19" s="1"/>
      <c r="Y19" s="1"/>
      <c r="Z19" s="1"/>
    </row>
    <row r="20" spans="1:26" ht="9.7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8.2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22.5" customHeight="1" x14ac:dyDescent="0.2">
      <c r="A23" s="1"/>
      <c r="B23" s="129" t="s">
        <v>322</v>
      </c>
      <c r="C23" s="625" t="s">
        <v>283</v>
      </c>
      <c r="D23" s="620"/>
      <c r="E23" s="620"/>
      <c r="F23" s="620"/>
      <c r="G23" s="621"/>
      <c r="H23" s="1"/>
      <c r="I23" s="1"/>
      <c r="J23" s="1"/>
      <c r="K23" s="1"/>
      <c r="L23" s="1"/>
      <c r="M23" s="1"/>
      <c r="N23" s="1"/>
      <c r="O23" s="1"/>
      <c r="P23" s="1"/>
      <c r="Q23" s="1"/>
      <c r="R23" s="1"/>
      <c r="S23" s="1"/>
      <c r="T23" s="1"/>
      <c r="U23" s="1"/>
      <c r="V23" s="1"/>
      <c r="W23" s="1"/>
      <c r="X23" s="1"/>
      <c r="Y23" s="1"/>
      <c r="Z23" s="1"/>
    </row>
    <row r="24" spans="1:26" ht="22.5" customHeight="1" x14ac:dyDescent="0.2">
      <c r="A24" s="1"/>
      <c r="B24" s="130" t="s">
        <v>323</v>
      </c>
      <c r="C24" s="625" t="s">
        <v>284</v>
      </c>
      <c r="D24" s="620"/>
      <c r="E24" s="620"/>
      <c r="F24" s="620"/>
      <c r="G24" s="621"/>
      <c r="H24" s="1"/>
      <c r="I24" s="1"/>
      <c r="J24" s="1"/>
      <c r="K24" s="1"/>
      <c r="L24" s="1"/>
      <c r="M24" s="1"/>
      <c r="N24" s="1"/>
      <c r="O24" s="1"/>
      <c r="P24" s="1"/>
      <c r="Q24" s="1"/>
      <c r="R24" s="1"/>
      <c r="S24" s="1"/>
      <c r="T24" s="1"/>
      <c r="U24" s="1"/>
      <c r="V24" s="1"/>
      <c r="W24" s="1"/>
      <c r="X24" s="1"/>
      <c r="Y24" s="1"/>
      <c r="Z24" s="1"/>
    </row>
    <row r="25" spans="1:26" ht="38.25" customHeight="1" x14ac:dyDescent="0.2">
      <c r="A25" s="1"/>
      <c r="B25" s="130" t="s">
        <v>324</v>
      </c>
      <c r="C25" s="650" t="s">
        <v>615</v>
      </c>
      <c r="D25" s="620"/>
      <c r="E25" s="620"/>
      <c r="F25" s="620"/>
      <c r="G25" s="621"/>
      <c r="H25" s="1"/>
      <c r="I25" s="1"/>
      <c r="J25" s="1"/>
      <c r="K25" s="1"/>
      <c r="L25" s="1"/>
      <c r="M25" s="1"/>
      <c r="N25" s="1"/>
      <c r="O25" s="1"/>
      <c r="P25" s="1"/>
      <c r="Q25" s="1"/>
      <c r="R25" s="1"/>
      <c r="S25" s="1"/>
      <c r="T25" s="1"/>
      <c r="U25" s="1"/>
      <c r="V25" s="1"/>
      <c r="W25" s="1"/>
      <c r="X25" s="1"/>
      <c r="Y25" s="1"/>
      <c r="Z25" s="1"/>
    </row>
    <row r="26" spans="1:26" ht="34.5" customHeight="1" x14ac:dyDescent="0.2">
      <c r="A26" s="1"/>
      <c r="B26" s="131" t="s">
        <v>326</v>
      </c>
      <c r="C26" s="635" t="s">
        <v>32</v>
      </c>
      <c r="D26" s="620"/>
      <c r="E26" s="620"/>
      <c r="F26" s="620"/>
      <c r="G26" s="621"/>
      <c r="H26" s="1"/>
      <c r="I26" s="1"/>
      <c r="J26" s="1"/>
      <c r="K26" s="1"/>
      <c r="L26" s="1"/>
      <c r="M26" s="1"/>
      <c r="N26" s="1"/>
      <c r="O26" s="1"/>
      <c r="P26" s="1"/>
      <c r="Q26" s="1"/>
      <c r="R26" s="1"/>
      <c r="S26" s="1"/>
      <c r="T26" s="1"/>
      <c r="U26" s="1"/>
      <c r="V26" s="1"/>
      <c r="W26" s="1"/>
      <c r="X26" s="1"/>
      <c r="Y26" s="1"/>
      <c r="Z26" s="1"/>
    </row>
    <row r="27" spans="1:26" ht="27" customHeight="1" x14ac:dyDescent="0.2">
      <c r="A27" s="1"/>
      <c r="B27" s="132" t="s">
        <v>328</v>
      </c>
      <c r="C27" s="635" t="s">
        <v>345</v>
      </c>
      <c r="D27" s="620"/>
      <c r="E27" s="620"/>
      <c r="F27" s="620"/>
      <c r="G27" s="621"/>
      <c r="H27" s="1"/>
      <c r="I27" s="1"/>
      <c r="J27" s="1"/>
      <c r="K27" s="1"/>
      <c r="L27" s="1"/>
      <c r="M27" s="1"/>
      <c r="N27" s="1"/>
      <c r="O27" s="1"/>
      <c r="P27" s="1"/>
      <c r="Q27" s="1"/>
      <c r="R27" s="1"/>
      <c r="S27" s="1"/>
      <c r="T27" s="1"/>
      <c r="U27" s="1"/>
      <c r="V27" s="1"/>
      <c r="W27" s="1"/>
      <c r="X27" s="1"/>
      <c r="Y27" s="1"/>
      <c r="Z27" s="1"/>
    </row>
    <row r="28" spans="1:26" ht="24" customHeight="1" x14ac:dyDescent="0.2">
      <c r="A28" s="1"/>
      <c r="B28" s="132" t="s">
        <v>330</v>
      </c>
      <c r="C28" s="629" t="s">
        <v>616</v>
      </c>
      <c r="D28" s="620"/>
      <c r="E28" s="620"/>
      <c r="F28" s="620"/>
      <c r="G28" s="621"/>
      <c r="H28" s="1"/>
      <c r="I28" s="1"/>
      <c r="J28" s="1"/>
      <c r="K28" s="1"/>
      <c r="L28" s="1"/>
      <c r="M28" s="1"/>
      <c r="N28" s="1"/>
      <c r="O28" s="1"/>
      <c r="P28" s="1"/>
      <c r="Q28" s="1"/>
      <c r="R28" s="1"/>
      <c r="S28" s="1"/>
      <c r="T28" s="1"/>
      <c r="U28" s="1"/>
      <c r="V28" s="1"/>
      <c r="W28" s="1"/>
      <c r="X28" s="1"/>
      <c r="Y28" s="1"/>
      <c r="Z28" s="1"/>
    </row>
    <row r="29" spans="1:26" ht="36.75" customHeight="1" x14ac:dyDescent="0.2">
      <c r="A29" s="1"/>
      <c r="B29" s="132" t="s">
        <v>332</v>
      </c>
      <c r="C29" s="655" t="s">
        <v>617</v>
      </c>
      <c r="D29" s="644"/>
      <c r="E29" s="644"/>
      <c r="F29" s="644"/>
      <c r="G29" s="645"/>
      <c r="H29" s="1"/>
      <c r="I29" s="1"/>
      <c r="J29" s="1"/>
      <c r="K29" s="1"/>
      <c r="L29" s="1"/>
      <c r="M29" s="1"/>
      <c r="N29" s="1"/>
      <c r="O29" s="1"/>
      <c r="P29" s="1"/>
      <c r="Q29" s="1"/>
      <c r="R29" s="1"/>
      <c r="S29" s="1"/>
      <c r="T29" s="1"/>
      <c r="U29" s="1"/>
      <c r="V29" s="1"/>
      <c r="W29" s="1"/>
      <c r="X29" s="1"/>
      <c r="Y29" s="1"/>
      <c r="Z29" s="1"/>
    </row>
    <row r="30" spans="1:26" ht="9.75" customHeight="1" x14ac:dyDescent="0.2">
      <c r="A30" s="1"/>
      <c r="B30" s="134"/>
      <c r="C30" s="134"/>
      <c r="D30" s="134"/>
      <c r="E30" s="134"/>
      <c r="F30" s="134"/>
      <c r="G30" s="134"/>
      <c r="H30" s="1"/>
      <c r="I30" s="1"/>
      <c r="J30" s="1"/>
      <c r="K30" s="1"/>
      <c r="L30" s="1"/>
      <c r="M30" s="1"/>
      <c r="N30" s="1"/>
      <c r="O30" s="1"/>
      <c r="P30" s="1"/>
      <c r="Q30" s="1"/>
      <c r="R30" s="1"/>
      <c r="S30" s="1"/>
      <c r="T30" s="1"/>
      <c r="U30" s="1"/>
      <c r="V30" s="1"/>
      <c r="W30" s="1"/>
      <c r="X30" s="1"/>
      <c r="Y30" s="1"/>
      <c r="Z30" s="1"/>
    </row>
    <row r="31" spans="1:26" ht="8.25" customHeight="1" x14ac:dyDescent="0.2">
      <c r="A31" s="1"/>
      <c r="B31" s="133"/>
      <c r="C31" s="133"/>
      <c r="D31" s="133"/>
      <c r="E31" s="133"/>
      <c r="F31" s="133"/>
      <c r="G31" s="133"/>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22.5" customHeight="1" x14ac:dyDescent="0.2">
      <c r="A33" s="1"/>
      <c r="B33" s="129" t="s">
        <v>322</v>
      </c>
      <c r="C33" s="625" t="s">
        <v>285</v>
      </c>
      <c r="D33" s="620"/>
      <c r="E33" s="620"/>
      <c r="F33" s="620"/>
      <c r="G33" s="621"/>
      <c r="H33" s="1"/>
      <c r="I33" s="1"/>
      <c r="J33" s="1"/>
      <c r="K33" s="1"/>
      <c r="L33" s="1"/>
      <c r="M33" s="1"/>
      <c r="N33" s="1"/>
      <c r="O33" s="1"/>
      <c r="P33" s="1"/>
      <c r="Q33" s="1"/>
      <c r="R33" s="1"/>
      <c r="S33" s="1"/>
      <c r="T33" s="1"/>
      <c r="U33" s="1"/>
      <c r="V33" s="1"/>
      <c r="W33" s="1"/>
      <c r="X33" s="1"/>
      <c r="Y33" s="1"/>
      <c r="Z33" s="1"/>
    </row>
    <row r="34" spans="1:26" ht="22.5" customHeight="1" x14ac:dyDescent="0.2">
      <c r="A34" s="1"/>
      <c r="B34" s="130" t="s">
        <v>323</v>
      </c>
      <c r="C34" s="625" t="s">
        <v>618</v>
      </c>
      <c r="D34" s="620"/>
      <c r="E34" s="620"/>
      <c r="F34" s="620"/>
      <c r="G34" s="621"/>
      <c r="H34" s="1"/>
      <c r="I34" s="1"/>
      <c r="J34" s="1"/>
      <c r="K34" s="1"/>
      <c r="L34" s="1"/>
      <c r="M34" s="1"/>
      <c r="N34" s="1"/>
      <c r="O34" s="1"/>
      <c r="P34" s="1"/>
      <c r="Q34" s="1"/>
      <c r="R34" s="1"/>
      <c r="S34" s="1"/>
      <c r="T34" s="1"/>
      <c r="U34" s="1"/>
      <c r="V34" s="1"/>
      <c r="W34" s="1"/>
      <c r="X34" s="1"/>
      <c r="Y34" s="1"/>
      <c r="Z34" s="1"/>
    </row>
    <row r="35" spans="1:26" ht="30" customHeight="1" x14ac:dyDescent="0.2">
      <c r="A35" s="1"/>
      <c r="B35" s="130" t="s">
        <v>324</v>
      </c>
      <c r="C35" s="650" t="s">
        <v>619</v>
      </c>
      <c r="D35" s="620"/>
      <c r="E35" s="620"/>
      <c r="F35" s="620"/>
      <c r="G35" s="621"/>
      <c r="H35" s="1"/>
      <c r="I35" s="1"/>
      <c r="J35" s="1"/>
      <c r="K35" s="1"/>
      <c r="L35" s="1"/>
      <c r="M35" s="1"/>
      <c r="N35" s="1"/>
      <c r="O35" s="1"/>
      <c r="P35" s="1"/>
      <c r="Q35" s="1"/>
      <c r="R35" s="1"/>
      <c r="S35" s="1"/>
      <c r="T35" s="1"/>
      <c r="U35" s="1"/>
      <c r="V35" s="1"/>
      <c r="W35" s="1"/>
      <c r="X35" s="1"/>
      <c r="Y35" s="1"/>
      <c r="Z35" s="1"/>
    </row>
    <row r="36" spans="1:26" ht="34.5" customHeight="1" x14ac:dyDescent="0.2">
      <c r="A36" s="1"/>
      <c r="B36" s="131" t="s">
        <v>326</v>
      </c>
      <c r="C36" s="635" t="s">
        <v>620</v>
      </c>
      <c r="D36" s="620"/>
      <c r="E36" s="620"/>
      <c r="F36" s="620"/>
      <c r="G36" s="621"/>
      <c r="H36" s="1"/>
      <c r="I36" s="1"/>
      <c r="J36" s="1"/>
      <c r="K36" s="1"/>
      <c r="L36" s="1"/>
      <c r="M36" s="1"/>
      <c r="N36" s="1"/>
      <c r="O36" s="1"/>
      <c r="P36" s="1"/>
      <c r="Q36" s="1"/>
      <c r="R36" s="1"/>
      <c r="S36" s="1"/>
      <c r="T36" s="1"/>
      <c r="U36" s="1"/>
      <c r="V36" s="1"/>
      <c r="W36" s="1"/>
      <c r="X36" s="1"/>
      <c r="Y36" s="1"/>
      <c r="Z36" s="1"/>
    </row>
    <row r="37" spans="1:26" ht="27" customHeight="1" x14ac:dyDescent="0.2">
      <c r="A37" s="1"/>
      <c r="B37" s="132" t="s">
        <v>328</v>
      </c>
      <c r="C37" s="635" t="s">
        <v>345</v>
      </c>
      <c r="D37" s="620"/>
      <c r="E37" s="620"/>
      <c r="F37" s="620"/>
      <c r="G37" s="621"/>
      <c r="H37" s="1"/>
      <c r="I37" s="1"/>
      <c r="J37" s="1"/>
      <c r="K37" s="1"/>
      <c r="L37" s="1"/>
      <c r="M37" s="1"/>
      <c r="N37" s="1"/>
      <c r="O37" s="1"/>
      <c r="P37" s="1"/>
      <c r="Q37" s="1"/>
      <c r="R37" s="1"/>
      <c r="S37" s="1"/>
      <c r="T37" s="1"/>
      <c r="U37" s="1"/>
      <c r="V37" s="1"/>
      <c r="W37" s="1"/>
      <c r="X37" s="1"/>
      <c r="Y37" s="1"/>
      <c r="Z37" s="1"/>
    </row>
    <row r="38" spans="1:26" ht="24" customHeight="1" x14ac:dyDescent="0.2">
      <c r="A38" s="1"/>
      <c r="B38" s="132" t="s">
        <v>330</v>
      </c>
      <c r="C38" s="629" t="s">
        <v>621</v>
      </c>
      <c r="D38" s="620"/>
      <c r="E38" s="620"/>
      <c r="F38" s="620"/>
      <c r="G38" s="621"/>
      <c r="H38" s="1"/>
      <c r="I38" s="1"/>
      <c r="J38" s="1"/>
      <c r="K38" s="1"/>
      <c r="L38" s="1"/>
      <c r="M38" s="1"/>
      <c r="N38" s="1"/>
      <c r="O38" s="1"/>
      <c r="P38" s="1"/>
      <c r="Q38" s="1"/>
      <c r="R38" s="1"/>
      <c r="S38" s="1"/>
      <c r="T38" s="1"/>
      <c r="U38" s="1"/>
      <c r="V38" s="1"/>
      <c r="W38" s="1"/>
      <c r="X38" s="1"/>
      <c r="Y38" s="1"/>
      <c r="Z38" s="1"/>
    </row>
    <row r="39" spans="1:26" ht="29.25" customHeight="1" x14ac:dyDescent="0.2">
      <c r="A39" s="1"/>
      <c r="B39" s="132" t="s">
        <v>332</v>
      </c>
      <c r="C39" s="655" t="s">
        <v>622</v>
      </c>
      <c r="D39" s="644"/>
      <c r="E39" s="644"/>
      <c r="F39" s="644"/>
      <c r="G39" s="645"/>
      <c r="H39" s="1"/>
      <c r="I39" s="1"/>
      <c r="J39" s="1"/>
      <c r="K39" s="1"/>
      <c r="L39" s="1"/>
      <c r="M39" s="1"/>
      <c r="N39" s="1"/>
      <c r="O39" s="1"/>
      <c r="P39" s="1"/>
      <c r="Q39" s="1"/>
      <c r="R39" s="1"/>
      <c r="S39" s="1"/>
      <c r="T39" s="1"/>
      <c r="U39" s="1"/>
      <c r="V39" s="1"/>
      <c r="W39" s="1"/>
      <c r="X39" s="1"/>
      <c r="Y39" s="1"/>
      <c r="Z39" s="1"/>
    </row>
    <row r="40" spans="1:26" ht="9.75" customHeight="1" x14ac:dyDescent="0.2">
      <c r="A40" s="1"/>
      <c r="B40" s="134"/>
      <c r="C40" s="134"/>
      <c r="D40" s="134"/>
      <c r="E40" s="134"/>
      <c r="F40" s="134"/>
      <c r="G40" s="134"/>
      <c r="H40" s="1"/>
      <c r="I40" s="1"/>
      <c r="J40" s="1"/>
      <c r="K40" s="1"/>
      <c r="L40" s="1"/>
      <c r="M40" s="1"/>
      <c r="N40" s="1"/>
      <c r="O40" s="1"/>
      <c r="P40" s="1"/>
      <c r="Q40" s="1"/>
      <c r="R40" s="1"/>
      <c r="S40" s="1"/>
      <c r="T40" s="1"/>
      <c r="U40" s="1"/>
      <c r="V40" s="1"/>
      <c r="W40" s="1"/>
      <c r="X40" s="1"/>
      <c r="Y40" s="1"/>
      <c r="Z40" s="1"/>
    </row>
    <row r="41" spans="1:26" ht="8.25" customHeight="1" x14ac:dyDescent="0.2">
      <c r="A41" s="1"/>
      <c r="B41" s="133"/>
      <c r="C41" s="133"/>
      <c r="D41" s="133"/>
      <c r="E41" s="133"/>
      <c r="F41" s="133"/>
      <c r="G41" s="133"/>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printOptions horizontalCentered="1" gridLines="1"/>
  <pageMargins left="0.7" right="0.7" top="0.75" bottom="0.75" header="0" footer="0"/>
  <pageSetup paperSize="9" fitToHeight="0" pageOrder="overThenDown" orientation="landscape" cellComments="atEnd"/>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fitToPage="1"/>
  </sheetPr>
  <dimension ref="A1:Z1000"/>
  <sheetViews>
    <sheetView workbookViewId="0"/>
  </sheetViews>
  <sheetFormatPr defaultColWidth="12.5703125" defaultRowHeight="15" customHeight="1" x14ac:dyDescent="0.2"/>
  <cols>
    <col min="1" max="1" width="3.42578125" customWidth="1"/>
    <col min="2" max="2" width="24.7109375" customWidth="1"/>
    <col min="3" max="3" width="83.7109375" customWidth="1"/>
    <col min="4" max="4" width="3.42578125" customWidth="1"/>
    <col min="5" max="5" width="14.140625" customWidth="1"/>
    <col min="6" max="7" width="9" customWidth="1"/>
  </cols>
  <sheetData>
    <row r="1" spans="1:26" ht="22.5" customHeight="1" x14ac:dyDescent="0.25">
      <c r="A1" s="75" t="s">
        <v>290</v>
      </c>
      <c r="B1" s="626" t="s">
        <v>623</v>
      </c>
      <c r="C1" s="618"/>
      <c r="D1" s="618"/>
      <c r="E1" s="618"/>
      <c r="F1" s="618"/>
      <c r="G1" s="618"/>
      <c r="H1" s="1"/>
      <c r="I1" s="1"/>
      <c r="J1" s="1"/>
      <c r="K1" s="1"/>
      <c r="L1" s="1"/>
      <c r="M1" s="1"/>
      <c r="N1" s="1"/>
      <c r="O1" s="1"/>
      <c r="P1" s="1"/>
      <c r="Q1" s="1"/>
      <c r="R1" s="1"/>
      <c r="S1" s="1"/>
      <c r="T1" s="1"/>
      <c r="U1" s="1"/>
      <c r="V1" s="1"/>
      <c r="W1" s="1"/>
      <c r="X1" s="1"/>
      <c r="Y1" s="1"/>
      <c r="Z1" s="1"/>
    </row>
    <row r="2" spans="1:26" ht="19.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2.5" customHeight="1" x14ac:dyDescent="0.2">
      <c r="A3" s="1"/>
      <c r="B3" s="129" t="s">
        <v>322</v>
      </c>
      <c r="C3" s="625" t="s">
        <v>288</v>
      </c>
      <c r="D3" s="620"/>
      <c r="E3" s="620"/>
      <c r="F3" s="620"/>
      <c r="G3" s="621"/>
      <c r="H3" s="1"/>
      <c r="I3" s="1"/>
      <c r="J3" s="1"/>
      <c r="K3" s="1"/>
      <c r="L3" s="1"/>
      <c r="M3" s="1"/>
      <c r="N3" s="1"/>
      <c r="O3" s="1"/>
      <c r="P3" s="1"/>
      <c r="Q3" s="1"/>
      <c r="R3" s="1"/>
      <c r="S3" s="1"/>
      <c r="T3" s="1"/>
      <c r="U3" s="1"/>
      <c r="V3" s="1"/>
      <c r="W3" s="1"/>
      <c r="X3" s="1"/>
      <c r="Y3" s="1"/>
      <c r="Z3" s="1"/>
    </row>
    <row r="4" spans="1:26" ht="22.5" customHeight="1" x14ac:dyDescent="0.2">
      <c r="A4" s="1"/>
      <c r="B4" s="130" t="s">
        <v>323</v>
      </c>
      <c r="C4" s="625" t="s">
        <v>624</v>
      </c>
      <c r="D4" s="620"/>
      <c r="E4" s="620"/>
      <c r="F4" s="620"/>
      <c r="G4" s="621"/>
      <c r="H4" s="1"/>
      <c r="I4" s="1"/>
      <c r="J4" s="1"/>
      <c r="K4" s="1"/>
      <c r="L4" s="1"/>
      <c r="M4" s="1"/>
      <c r="N4" s="1"/>
      <c r="O4" s="1"/>
      <c r="P4" s="1"/>
      <c r="Q4" s="1"/>
      <c r="R4" s="1"/>
      <c r="S4" s="1"/>
      <c r="T4" s="1"/>
      <c r="U4" s="1"/>
      <c r="V4" s="1"/>
      <c r="W4" s="1"/>
      <c r="X4" s="1"/>
      <c r="Y4" s="1"/>
      <c r="Z4" s="1"/>
    </row>
    <row r="5" spans="1:26" ht="22.5" customHeight="1" x14ac:dyDescent="0.2">
      <c r="A5" s="1"/>
      <c r="B5" s="130" t="s">
        <v>324</v>
      </c>
      <c r="C5" s="625" t="s">
        <v>625</v>
      </c>
      <c r="D5" s="620"/>
      <c r="E5" s="620"/>
      <c r="F5" s="620"/>
      <c r="G5" s="621"/>
      <c r="H5" s="1"/>
      <c r="I5" s="1"/>
      <c r="J5" s="1"/>
      <c r="K5" s="1"/>
      <c r="L5" s="1"/>
      <c r="M5" s="1"/>
      <c r="N5" s="1"/>
      <c r="O5" s="1"/>
      <c r="P5" s="1"/>
      <c r="Q5" s="1"/>
      <c r="R5" s="1"/>
      <c r="S5" s="1"/>
      <c r="T5" s="1"/>
      <c r="U5" s="1"/>
      <c r="V5" s="1"/>
      <c r="W5" s="1"/>
      <c r="X5" s="1"/>
      <c r="Y5" s="1"/>
      <c r="Z5" s="1"/>
    </row>
    <row r="6" spans="1:26" ht="34.5" customHeight="1" x14ac:dyDescent="0.2">
      <c r="A6" s="1"/>
      <c r="B6" s="131" t="s">
        <v>326</v>
      </c>
      <c r="C6" s="637" t="s">
        <v>340</v>
      </c>
      <c r="D6" s="638"/>
      <c r="E6" s="638"/>
      <c r="F6" s="638"/>
      <c r="G6" s="639"/>
      <c r="H6" s="1"/>
      <c r="I6" s="1"/>
      <c r="J6" s="1"/>
      <c r="K6" s="1"/>
      <c r="L6" s="1"/>
      <c r="M6" s="1"/>
      <c r="N6" s="1"/>
      <c r="O6" s="1"/>
      <c r="P6" s="1"/>
      <c r="Q6" s="1"/>
      <c r="R6" s="1"/>
      <c r="S6" s="1"/>
      <c r="T6" s="1"/>
      <c r="U6" s="1"/>
      <c r="V6" s="1"/>
      <c r="W6" s="1"/>
      <c r="X6" s="1"/>
      <c r="Y6" s="1"/>
      <c r="Z6" s="1"/>
    </row>
    <row r="7" spans="1:26" ht="27" customHeight="1" x14ac:dyDescent="0.2">
      <c r="A7" s="1"/>
      <c r="B7" s="132" t="s">
        <v>328</v>
      </c>
      <c r="C7" s="656" t="s">
        <v>329</v>
      </c>
      <c r="D7" s="657"/>
      <c r="E7" s="657"/>
      <c r="F7" s="657"/>
      <c r="G7" s="658"/>
      <c r="H7" s="1"/>
      <c r="I7" s="1"/>
      <c r="J7" s="1"/>
      <c r="K7" s="1"/>
      <c r="L7" s="1"/>
      <c r="M7" s="1"/>
      <c r="N7" s="1"/>
      <c r="O7" s="1"/>
      <c r="P7" s="1"/>
      <c r="Q7" s="1"/>
      <c r="R7" s="1"/>
      <c r="S7" s="1"/>
      <c r="T7" s="1"/>
      <c r="U7" s="1"/>
      <c r="V7" s="1"/>
      <c r="W7" s="1"/>
      <c r="X7" s="1"/>
      <c r="Y7" s="1"/>
      <c r="Z7" s="1"/>
    </row>
    <row r="8" spans="1:26" ht="24" customHeight="1" x14ac:dyDescent="0.2">
      <c r="A8" s="1"/>
      <c r="B8" s="132" t="s">
        <v>330</v>
      </c>
      <c r="C8" s="663" t="s">
        <v>594</v>
      </c>
      <c r="D8" s="657"/>
      <c r="E8" s="657"/>
      <c r="F8" s="657"/>
      <c r="G8" s="658"/>
      <c r="H8" s="1"/>
      <c r="I8" s="1"/>
      <c r="J8" s="1"/>
      <c r="K8" s="1"/>
      <c r="L8" s="1"/>
      <c r="M8" s="1"/>
      <c r="N8" s="1"/>
      <c r="O8" s="1"/>
      <c r="P8" s="1"/>
      <c r="Q8" s="1"/>
      <c r="R8" s="1"/>
      <c r="S8" s="1"/>
      <c r="T8" s="1"/>
      <c r="U8" s="1"/>
      <c r="V8" s="1"/>
      <c r="W8" s="1"/>
      <c r="X8" s="1"/>
      <c r="Y8" s="1"/>
      <c r="Z8" s="1"/>
    </row>
    <row r="9" spans="1:26" ht="22.5" customHeight="1" x14ac:dyDescent="0.2">
      <c r="A9" s="1"/>
      <c r="B9" s="132" t="s">
        <v>332</v>
      </c>
      <c r="C9" s="634" t="s">
        <v>626</v>
      </c>
      <c r="D9" s="620"/>
      <c r="E9" s="620"/>
      <c r="F9" s="620"/>
      <c r="G9" s="621"/>
      <c r="H9" s="1"/>
      <c r="I9" s="1"/>
      <c r="J9" s="1"/>
      <c r="K9" s="1"/>
      <c r="L9" s="1"/>
      <c r="M9" s="1"/>
      <c r="N9" s="1"/>
      <c r="O9" s="1"/>
      <c r="P9" s="1"/>
      <c r="Q9" s="1"/>
      <c r="R9" s="1"/>
      <c r="S9" s="1"/>
      <c r="T9" s="1"/>
      <c r="U9" s="1"/>
      <c r="V9" s="1"/>
      <c r="W9" s="1"/>
      <c r="X9" s="1"/>
      <c r="Y9" s="1"/>
      <c r="Z9" s="1"/>
    </row>
    <row r="10" spans="1:26" ht="9.75" customHeight="1" x14ac:dyDescent="0.2">
      <c r="A10" s="1"/>
      <c r="B10" s="134"/>
      <c r="C10" s="134"/>
      <c r="D10" s="134"/>
      <c r="E10" s="134"/>
      <c r="F10" s="134"/>
      <c r="G10" s="134"/>
      <c r="H10" s="1"/>
      <c r="I10" s="1"/>
      <c r="J10" s="1"/>
      <c r="K10" s="1"/>
      <c r="L10" s="1"/>
      <c r="M10" s="1"/>
      <c r="N10" s="1"/>
      <c r="O10" s="1"/>
      <c r="P10" s="1"/>
      <c r="Q10" s="1"/>
      <c r="R10" s="1"/>
      <c r="S10" s="1"/>
      <c r="T10" s="1"/>
      <c r="U10" s="1"/>
      <c r="V10" s="1"/>
      <c r="W10" s="1"/>
      <c r="X10" s="1"/>
      <c r="Y10" s="1"/>
      <c r="Z10" s="1"/>
    </row>
    <row r="11" spans="1:26" ht="8.25" customHeight="1" x14ac:dyDescent="0.2">
      <c r="A11" s="1"/>
      <c r="B11" s="133"/>
      <c r="C11" s="133"/>
      <c r="D11" s="133"/>
      <c r="E11" s="133"/>
      <c r="F11" s="133"/>
      <c r="G11" s="133"/>
      <c r="H11" s="1"/>
      <c r="I11" s="1"/>
      <c r="J11" s="1"/>
      <c r="K11" s="1"/>
      <c r="L11" s="1"/>
      <c r="M11" s="1"/>
      <c r="N11" s="1"/>
      <c r="O11" s="1"/>
      <c r="P11" s="1"/>
      <c r="Q11" s="1"/>
      <c r="R11" s="1"/>
      <c r="S11" s="1"/>
      <c r="T11" s="1"/>
      <c r="U11" s="1"/>
      <c r="V11" s="1"/>
      <c r="W11" s="1"/>
      <c r="X11" s="1"/>
      <c r="Y11" s="1"/>
      <c r="Z11" s="1"/>
    </row>
    <row r="12" spans="1:26" ht="19.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9.5" customHeight="1" x14ac:dyDescent="0.2">
      <c r="A13" s="1"/>
      <c r="B13" s="129" t="s">
        <v>322</v>
      </c>
      <c r="C13" s="625" t="s">
        <v>293</v>
      </c>
      <c r="D13" s="620"/>
      <c r="E13" s="620"/>
      <c r="F13" s="620"/>
      <c r="G13" s="621"/>
      <c r="H13" s="1"/>
      <c r="I13" s="1"/>
      <c r="J13" s="1"/>
      <c r="K13" s="1"/>
      <c r="L13" s="1"/>
      <c r="M13" s="1"/>
      <c r="N13" s="1"/>
      <c r="O13" s="1"/>
      <c r="P13" s="1"/>
      <c r="Q13" s="1"/>
      <c r="R13" s="1"/>
      <c r="S13" s="1"/>
      <c r="T13" s="1"/>
      <c r="U13" s="1"/>
      <c r="V13" s="1"/>
      <c r="W13" s="1"/>
      <c r="X13" s="1"/>
      <c r="Y13" s="1"/>
      <c r="Z13" s="1"/>
    </row>
    <row r="14" spans="1:26" ht="19.5" customHeight="1" x14ac:dyDescent="0.2">
      <c r="A14" s="1"/>
      <c r="B14" s="130" t="s">
        <v>323</v>
      </c>
      <c r="C14" s="625" t="s">
        <v>294</v>
      </c>
      <c r="D14" s="620"/>
      <c r="E14" s="620"/>
      <c r="F14" s="620"/>
      <c r="G14" s="621"/>
      <c r="H14" s="1"/>
      <c r="I14" s="1"/>
      <c r="J14" s="1"/>
      <c r="K14" s="1"/>
      <c r="L14" s="1"/>
      <c r="M14" s="1"/>
      <c r="N14" s="1"/>
      <c r="O14" s="1"/>
      <c r="P14" s="1"/>
      <c r="Q14" s="1"/>
      <c r="R14" s="1"/>
      <c r="S14" s="1"/>
      <c r="T14" s="1"/>
      <c r="U14" s="1"/>
      <c r="V14" s="1"/>
      <c r="W14" s="1"/>
      <c r="X14" s="1"/>
      <c r="Y14" s="1"/>
      <c r="Z14" s="1"/>
    </row>
    <row r="15" spans="1:26" ht="34.5" customHeight="1" x14ac:dyDescent="0.2">
      <c r="A15" s="1"/>
      <c r="B15" s="130" t="s">
        <v>324</v>
      </c>
      <c r="C15" s="625" t="s">
        <v>627</v>
      </c>
      <c r="D15" s="620"/>
      <c r="E15" s="620"/>
      <c r="F15" s="620"/>
      <c r="G15" s="621"/>
      <c r="H15" s="1"/>
      <c r="I15" s="1"/>
      <c r="J15" s="1"/>
      <c r="K15" s="1"/>
      <c r="L15" s="1"/>
      <c r="M15" s="1"/>
      <c r="N15" s="1"/>
      <c r="O15" s="1"/>
      <c r="P15" s="1"/>
      <c r="Q15" s="1"/>
      <c r="R15" s="1"/>
      <c r="S15" s="1"/>
      <c r="T15" s="1"/>
      <c r="U15" s="1"/>
      <c r="V15" s="1"/>
      <c r="W15" s="1"/>
      <c r="X15" s="1"/>
      <c r="Y15" s="1"/>
      <c r="Z15" s="1"/>
    </row>
    <row r="16" spans="1:26" ht="19.5" customHeight="1" x14ac:dyDescent="0.2">
      <c r="A16" s="1"/>
      <c r="B16" s="131" t="s">
        <v>339</v>
      </c>
      <c r="C16" s="637" t="s">
        <v>340</v>
      </c>
      <c r="D16" s="638"/>
      <c r="E16" s="638"/>
      <c r="F16" s="638"/>
      <c r="G16" s="639"/>
      <c r="H16" s="1"/>
      <c r="I16" s="1"/>
      <c r="J16" s="1"/>
      <c r="K16" s="1"/>
      <c r="L16" s="1"/>
      <c r="M16" s="1"/>
      <c r="N16" s="1"/>
      <c r="O16" s="1"/>
      <c r="P16" s="1"/>
      <c r="Q16" s="1"/>
      <c r="R16" s="1"/>
      <c r="S16" s="1"/>
      <c r="T16" s="1"/>
      <c r="U16" s="1"/>
      <c r="V16" s="1"/>
      <c r="W16" s="1"/>
      <c r="X16" s="1"/>
      <c r="Y16" s="1"/>
      <c r="Z16" s="1"/>
    </row>
    <row r="17" spans="1:26" ht="19.5" customHeight="1" x14ac:dyDescent="0.2">
      <c r="A17" s="1"/>
      <c r="B17" s="132" t="s">
        <v>328</v>
      </c>
      <c r="C17" s="635" t="s">
        <v>628</v>
      </c>
      <c r="D17" s="620"/>
      <c r="E17" s="620"/>
      <c r="F17" s="620"/>
      <c r="G17" s="621"/>
      <c r="H17" s="1"/>
      <c r="I17" s="1"/>
      <c r="J17" s="1"/>
      <c r="K17" s="1"/>
      <c r="L17" s="1"/>
      <c r="M17" s="1"/>
      <c r="N17" s="1"/>
      <c r="O17" s="1"/>
      <c r="P17" s="1"/>
      <c r="Q17" s="1"/>
      <c r="R17" s="1"/>
      <c r="S17" s="1"/>
      <c r="T17" s="1"/>
      <c r="U17" s="1"/>
      <c r="V17" s="1"/>
      <c r="W17" s="1"/>
      <c r="X17" s="1"/>
      <c r="Y17" s="1"/>
      <c r="Z17" s="1"/>
    </row>
    <row r="18" spans="1:26" ht="19.5" customHeight="1" x14ac:dyDescent="0.2">
      <c r="A18" s="1"/>
      <c r="B18" s="132" t="s">
        <v>330</v>
      </c>
      <c r="C18" s="648" t="s">
        <v>629</v>
      </c>
      <c r="D18" s="620"/>
      <c r="E18" s="620"/>
      <c r="F18" s="620"/>
      <c r="G18" s="621"/>
      <c r="H18" s="1"/>
      <c r="I18" s="1"/>
      <c r="J18" s="1"/>
      <c r="K18" s="1"/>
      <c r="L18" s="1"/>
      <c r="M18" s="1"/>
      <c r="N18" s="1"/>
      <c r="O18" s="1"/>
      <c r="P18" s="1"/>
      <c r="Q18" s="1"/>
      <c r="R18" s="1"/>
      <c r="S18" s="1"/>
      <c r="T18" s="1"/>
      <c r="U18" s="1"/>
      <c r="V18" s="1"/>
      <c r="W18" s="1"/>
      <c r="X18" s="1"/>
      <c r="Y18" s="1"/>
      <c r="Z18" s="1"/>
    </row>
    <row r="19" spans="1:26" ht="32.25" customHeight="1" x14ac:dyDescent="0.2">
      <c r="A19" s="1"/>
      <c r="B19" s="132" t="s">
        <v>332</v>
      </c>
      <c r="C19" s="634" t="s">
        <v>630</v>
      </c>
      <c r="D19" s="620"/>
      <c r="E19" s="620"/>
      <c r="F19" s="620"/>
      <c r="G19" s="621"/>
      <c r="H19" s="1"/>
      <c r="I19" s="1"/>
      <c r="J19" s="1"/>
      <c r="K19" s="1"/>
      <c r="L19" s="1"/>
      <c r="M19" s="1"/>
      <c r="N19" s="1"/>
      <c r="O19" s="1"/>
      <c r="P19" s="1"/>
      <c r="Q19" s="1"/>
      <c r="R19" s="1"/>
      <c r="S19" s="1"/>
      <c r="T19" s="1"/>
      <c r="U19" s="1"/>
      <c r="V19" s="1"/>
      <c r="W19" s="1"/>
      <c r="X19" s="1"/>
      <c r="Y19" s="1"/>
      <c r="Z19" s="1"/>
    </row>
    <row r="20" spans="1:26" ht="19.5" customHeight="1" x14ac:dyDescent="0.2">
      <c r="A20" s="1"/>
      <c r="B20" s="134"/>
      <c r="C20" s="134"/>
      <c r="D20" s="134"/>
      <c r="E20" s="134"/>
      <c r="F20" s="134"/>
      <c r="G20" s="134"/>
      <c r="H20" s="1"/>
      <c r="I20" s="1"/>
      <c r="J20" s="1"/>
      <c r="K20" s="1"/>
      <c r="L20" s="1"/>
      <c r="M20" s="1"/>
      <c r="N20" s="1"/>
      <c r="O20" s="1"/>
      <c r="P20" s="1"/>
      <c r="Q20" s="1"/>
      <c r="R20" s="1"/>
      <c r="S20" s="1"/>
      <c r="T20" s="1"/>
      <c r="U20" s="1"/>
      <c r="V20" s="1"/>
      <c r="W20" s="1"/>
      <c r="X20" s="1"/>
      <c r="Y20" s="1"/>
      <c r="Z20" s="1"/>
    </row>
    <row r="21" spans="1:26" ht="7.5" customHeight="1" x14ac:dyDescent="0.2">
      <c r="A21" s="1"/>
      <c r="B21" s="133"/>
      <c r="C21" s="133"/>
      <c r="D21" s="133"/>
      <c r="E21" s="133"/>
      <c r="F21" s="133"/>
      <c r="G21" s="133"/>
      <c r="H21" s="1"/>
      <c r="I21" s="1"/>
      <c r="J21" s="1"/>
      <c r="K21" s="1"/>
      <c r="L21" s="1"/>
      <c r="M21" s="1"/>
      <c r="N21" s="1"/>
      <c r="O21" s="1"/>
      <c r="P21" s="1"/>
      <c r="Q21" s="1"/>
      <c r="R21" s="1"/>
      <c r="S21" s="1"/>
      <c r="T21" s="1"/>
      <c r="U21" s="1"/>
      <c r="V21" s="1"/>
      <c r="W21" s="1"/>
      <c r="X21" s="1"/>
      <c r="Y21" s="1"/>
      <c r="Z21" s="1"/>
    </row>
    <row r="22" spans="1:26" ht="19.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9.5" customHeight="1" x14ac:dyDescent="0.2">
      <c r="A23" s="1"/>
      <c r="B23" s="129" t="s">
        <v>322</v>
      </c>
      <c r="C23" s="625" t="s">
        <v>300</v>
      </c>
      <c r="D23" s="620"/>
      <c r="E23" s="620"/>
      <c r="F23" s="620"/>
      <c r="G23" s="621"/>
      <c r="H23" s="1"/>
      <c r="I23" s="1"/>
      <c r="J23" s="1"/>
      <c r="K23" s="1"/>
      <c r="L23" s="1"/>
      <c r="M23" s="1"/>
      <c r="N23" s="1"/>
      <c r="O23" s="1"/>
      <c r="P23" s="1"/>
      <c r="Q23" s="1"/>
      <c r="R23" s="1"/>
      <c r="S23" s="1"/>
      <c r="T23" s="1"/>
      <c r="U23" s="1"/>
      <c r="V23" s="1"/>
      <c r="W23" s="1"/>
      <c r="X23" s="1"/>
      <c r="Y23" s="1"/>
      <c r="Z23" s="1"/>
    </row>
    <row r="24" spans="1:26" ht="19.5" customHeight="1" x14ac:dyDescent="0.2">
      <c r="A24" s="1"/>
      <c r="B24" s="130" t="s">
        <v>323</v>
      </c>
      <c r="C24" s="625" t="s">
        <v>631</v>
      </c>
      <c r="D24" s="620"/>
      <c r="E24" s="620"/>
      <c r="F24" s="620"/>
      <c r="G24" s="621"/>
      <c r="H24" s="1"/>
      <c r="I24" s="1"/>
      <c r="J24" s="1"/>
      <c r="K24" s="1"/>
      <c r="L24" s="1"/>
      <c r="M24" s="1"/>
      <c r="N24" s="1"/>
      <c r="O24" s="1"/>
      <c r="P24" s="1"/>
      <c r="Q24" s="1"/>
      <c r="R24" s="1"/>
      <c r="S24" s="1"/>
      <c r="T24" s="1"/>
      <c r="U24" s="1"/>
      <c r="V24" s="1"/>
      <c r="W24" s="1"/>
      <c r="X24" s="1"/>
      <c r="Y24" s="1"/>
      <c r="Z24" s="1"/>
    </row>
    <row r="25" spans="1:26" ht="42" customHeight="1" x14ac:dyDescent="0.2">
      <c r="A25" s="1"/>
      <c r="B25" s="130" t="s">
        <v>324</v>
      </c>
      <c r="C25" s="625" t="s">
        <v>632</v>
      </c>
      <c r="D25" s="620"/>
      <c r="E25" s="620"/>
      <c r="F25" s="620"/>
      <c r="G25" s="621"/>
      <c r="H25" s="1"/>
      <c r="I25" s="1"/>
      <c r="J25" s="1"/>
      <c r="K25" s="1"/>
      <c r="L25" s="1"/>
      <c r="M25" s="1"/>
      <c r="N25" s="1"/>
      <c r="O25" s="1"/>
      <c r="P25" s="1"/>
      <c r="Q25" s="1"/>
      <c r="R25" s="1"/>
      <c r="S25" s="1"/>
      <c r="T25" s="1"/>
      <c r="U25" s="1"/>
      <c r="V25" s="1"/>
      <c r="W25" s="1"/>
      <c r="X25" s="1"/>
      <c r="Y25" s="1"/>
      <c r="Z25" s="1"/>
    </row>
    <row r="26" spans="1:26" ht="19.5" customHeight="1" x14ac:dyDescent="0.2">
      <c r="A26" s="1"/>
      <c r="B26" s="131" t="s">
        <v>339</v>
      </c>
      <c r="C26" s="637" t="s">
        <v>32</v>
      </c>
      <c r="D26" s="638"/>
      <c r="E26" s="638"/>
      <c r="F26" s="638"/>
      <c r="G26" s="639"/>
      <c r="H26" s="1"/>
      <c r="I26" s="1"/>
      <c r="J26" s="1"/>
      <c r="K26" s="1"/>
      <c r="L26" s="1"/>
      <c r="M26" s="1"/>
      <c r="N26" s="1"/>
      <c r="O26" s="1"/>
      <c r="P26" s="1"/>
      <c r="Q26" s="1"/>
      <c r="R26" s="1"/>
      <c r="S26" s="1"/>
      <c r="T26" s="1"/>
      <c r="U26" s="1"/>
      <c r="V26" s="1"/>
      <c r="W26" s="1"/>
      <c r="X26" s="1"/>
      <c r="Y26" s="1"/>
      <c r="Z26" s="1"/>
    </row>
    <row r="27" spans="1:26" ht="19.5" customHeight="1" x14ac:dyDescent="0.2">
      <c r="A27" s="1"/>
      <c r="B27" s="132" t="s">
        <v>328</v>
      </c>
      <c r="C27" s="635" t="s">
        <v>345</v>
      </c>
      <c r="D27" s="620"/>
      <c r="E27" s="620"/>
      <c r="F27" s="620"/>
      <c r="G27" s="621"/>
      <c r="H27" s="1"/>
      <c r="I27" s="1"/>
      <c r="J27" s="1"/>
      <c r="K27" s="1"/>
      <c r="L27" s="1"/>
      <c r="M27" s="1"/>
      <c r="N27" s="1"/>
      <c r="O27" s="1"/>
      <c r="P27" s="1"/>
      <c r="Q27" s="1"/>
      <c r="R27" s="1"/>
      <c r="S27" s="1"/>
      <c r="T27" s="1"/>
      <c r="U27" s="1"/>
      <c r="V27" s="1"/>
      <c r="W27" s="1"/>
      <c r="X27" s="1"/>
      <c r="Y27" s="1"/>
      <c r="Z27" s="1"/>
    </row>
    <row r="28" spans="1:26" ht="19.5" customHeight="1" x14ac:dyDescent="0.2">
      <c r="A28" s="1"/>
      <c r="B28" s="132" t="s">
        <v>330</v>
      </c>
      <c r="C28" s="648" t="s">
        <v>346</v>
      </c>
      <c r="D28" s="620"/>
      <c r="E28" s="620"/>
      <c r="F28" s="620"/>
      <c r="G28" s="621"/>
      <c r="H28" s="1"/>
      <c r="I28" s="1"/>
      <c r="J28" s="1"/>
      <c r="K28" s="1"/>
      <c r="L28" s="1"/>
      <c r="M28" s="1"/>
      <c r="N28" s="1"/>
      <c r="O28" s="1"/>
      <c r="P28" s="1"/>
      <c r="Q28" s="1"/>
      <c r="R28" s="1"/>
      <c r="S28" s="1"/>
      <c r="T28" s="1"/>
      <c r="U28" s="1"/>
      <c r="V28" s="1"/>
      <c r="W28" s="1"/>
      <c r="X28" s="1"/>
      <c r="Y28" s="1"/>
      <c r="Z28" s="1"/>
    </row>
    <row r="29" spans="1:26" ht="35.25" customHeight="1" x14ac:dyDescent="0.2">
      <c r="A29" s="1"/>
      <c r="B29" s="132" t="s">
        <v>332</v>
      </c>
      <c r="C29" s="634" t="s">
        <v>633</v>
      </c>
      <c r="D29" s="620"/>
      <c r="E29" s="620"/>
      <c r="F29" s="620"/>
      <c r="G29" s="621"/>
      <c r="H29" s="1"/>
      <c r="I29" s="1"/>
      <c r="J29" s="1"/>
      <c r="K29" s="1"/>
      <c r="L29" s="1"/>
      <c r="M29" s="1"/>
      <c r="N29" s="1"/>
      <c r="O29" s="1"/>
      <c r="P29" s="1"/>
      <c r="Q29" s="1"/>
      <c r="R29" s="1"/>
      <c r="S29" s="1"/>
      <c r="T29" s="1"/>
      <c r="U29" s="1"/>
      <c r="V29" s="1"/>
      <c r="W29" s="1"/>
      <c r="X29" s="1"/>
      <c r="Y29" s="1"/>
      <c r="Z29" s="1"/>
    </row>
    <row r="30" spans="1:26" ht="19.5" customHeight="1" x14ac:dyDescent="0.2">
      <c r="A30" s="1"/>
      <c r="B30" s="134"/>
      <c r="C30" s="134"/>
      <c r="D30" s="134"/>
      <c r="E30" s="134"/>
      <c r="F30" s="134"/>
      <c r="G30" s="134"/>
      <c r="H30" s="1"/>
      <c r="I30" s="1"/>
      <c r="J30" s="1"/>
      <c r="K30" s="1"/>
      <c r="L30" s="1"/>
      <c r="M30" s="1"/>
      <c r="N30" s="1"/>
      <c r="O30" s="1"/>
      <c r="P30" s="1"/>
      <c r="Q30" s="1"/>
      <c r="R30" s="1"/>
      <c r="S30" s="1"/>
      <c r="T30" s="1"/>
      <c r="U30" s="1"/>
      <c r="V30" s="1"/>
      <c r="W30" s="1"/>
      <c r="X30" s="1"/>
      <c r="Y30" s="1"/>
      <c r="Z30" s="1"/>
    </row>
    <row r="31" spans="1:26" ht="6.75" customHeight="1" x14ac:dyDescent="0.2">
      <c r="A31" s="1"/>
      <c r="B31" s="133"/>
      <c r="C31" s="133"/>
      <c r="D31" s="133"/>
      <c r="E31" s="133"/>
      <c r="F31" s="133"/>
      <c r="G31" s="133"/>
      <c r="H31" s="1"/>
      <c r="I31" s="1"/>
      <c r="J31" s="1"/>
      <c r="K31" s="1"/>
      <c r="L31" s="1"/>
      <c r="M31" s="1"/>
      <c r="N31" s="1"/>
      <c r="O31" s="1"/>
      <c r="P31" s="1"/>
      <c r="Q31" s="1"/>
      <c r="R31" s="1"/>
      <c r="S31" s="1"/>
      <c r="T31" s="1"/>
      <c r="U31" s="1"/>
      <c r="V31" s="1"/>
      <c r="W31" s="1"/>
      <c r="X31" s="1"/>
      <c r="Y31" s="1"/>
      <c r="Z31" s="1"/>
    </row>
    <row r="32" spans="1:26" ht="19.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9.5" customHeight="1" x14ac:dyDescent="0.2">
      <c r="A33" s="1"/>
      <c r="B33" s="129" t="s">
        <v>322</v>
      </c>
      <c r="C33" s="625" t="s">
        <v>302</v>
      </c>
      <c r="D33" s="620"/>
      <c r="E33" s="620"/>
      <c r="F33" s="620"/>
      <c r="G33" s="621"/>
      <c r="H33" s="1"/>
      <c r="I33" s="1"/>
      <c r="J33" s="1"/>
      <c r="K33" s="1"/>
      <c r="L33" s="1"/>
      <c r="M33" s="1"/>
      <c r="N33" s="1"/>
      <c r="O33" s="1"/>
      <c r="P33" s="1"/>
      <c r="Q33" s="1"/>
      <c r="R33" s="1"/>
      <c r="S33" s="1"/>
      <c r="T33" s="1"/>
      <c r="U33" s="1"/>
      <c r="V33" s="1"/>
      <c r="W33" s="1"/>
      <c r="X33" s="1"/>
      <c r="Y33" s="1"/>
      <c r="Z33" s="1"/>
    </row>
    <row r="34" spans="1:26" ht="19.5" customHeight="1" x14ac:dyDescent="0.2">
      <c r="A34" s="1"/>
      <c r="B34" s="130" t="s">
        <v>323</v>
      </c>
      <c r="C34" s="625" t="s">
        <v>634</v>
      </c>
      <c r="D34" s="620"/>
      <c r="E34" s="620"/>
      <c r="F34" s="620"/>
      <c r="G34" s="621"/>
      <c r="H34" s="1"/>
      <c r="I34" s="1"/>
      <c r="J34" s="1"/>
      <c r="K34" s="1"/>
      <c r="L34" s="1"/>
      <c r="M34" s="1"/>
      <c r="N34" s="1"/>
      <c r="O34" s="1"/>
      <c r="P34" s="1"/>
      <c r="Q34" s="1"/>
      <c r="R34" s="1"/>
      <c r="S34" s="1"/>
      <c r="T34" s="1"/>
      <c r="U34" s="1"/>
      <c r="V34" s="1"/>
      <c r="W34" s="1"/>
      <c r="X34" s="1"/>
      <c r="Y34" s="1"/>
      <c r="Z34" s="1"/>
    </row>
    <row r="35" spans="1:26" ht="38.25" customHeight="1" x14ac:dyDescent="0.2">
      <c r="A35" s="1"/>
      <c r="B35" s="130" t="s">
        <v>324</v>
      </c>
      <c r="C35" s="625" t="s">
        <v>635</v>
      </c>
      <c r="D35" s="620"/>
      <c r="E35" s="620"/>
      <c r="F35" s="620"/>
      <c r="G35" s="621"/>
      <c r="H35" s="1"/>
      <c r="I35" s="1"/>
      <c r="J35" s="1"/>
      <c r="K35" s="1"/>
      <c r="L35" s="1"/>
      <c r="M35" s="1"/>
      <c r="N35" s="1"/>
      <c r="O35" s="1"/>
      <c r="P35" s="1"/>
      <c r="Q35" s="1"/>
      <c r="R35" s="1"/>
      <c r="S35" s="1"/>
      <c r="T35" s="1"/>
      <c r="U35" s="1"/>
      <c r="V35" s="1"/>
      <c r="W35" s="1"/>
      <c r="X35" s="1"/>
      <c r="Y35" s="1"/>
      <c r="Z35" s="1"/>
    </row>
    <row r="36" spans="1:26" ht="19.5" customHeight="1" x14ac:dyDescent="0.2">
      <c r="A36" s="1"/>
      <c r="B36" s="131" t="s">
        <v>339</v>
      </c>
      <c r="C36" s="637" t="s">
        <v>32</v>
      </c>
      <c r="D36" s="638"/>
      <c r="E36" s="638"/>
      <c r="F36" s="638"/>
      <c r="G36" s="639"/>
      <c r="H36" s="1"/>
      <c r="I36" s="1"/>
      <c r="J36" s="1"/>
      <c r="K36" s="1"/>
      <c r="L36" s="1"/>
      <c r="M36" s="1"/>
      <c r="N36" s="1"/>
      <c r="O36" s="1"/>
      <c r="P36" s="1"/>
      <c r="Q36" s="1"/>
      <c r="R36" s="1"/>
      <c r="S36" s="1"/>
      <c r="T36" s="1"/>
      <c r="U36" s="1"/>
      <c r="V36" s="1"/>
      <c r="W36" s="1"/>
      <c r="X36" s="1"/>
      <c r="Y36" s="1"/>
      <c r="Z36" s="1"/>
    </row>
    <row r="37" spans="1:26" ht="19.5" customHeight="1" x14ac:dyDescent="0.2">
      <c r="A37" s="1"/>
      <c r="B37" s="132" t="s">
        <v>328</v>
      </c>
      <c r="C37" s="635" t="s">
        <v>345</v>
      </c>
      <c r="D37" s="620"/>
      <c r="E37" s="620"/>
      <c r="F37" s="620"/>
      <c r="G37" s="621"/>
      <c r="H37" s="1"/>
      <c r="I37" s="1"/>
      <c r="J37" s="1"/>
      <c r="K37" s="1"/>
      <c r="L37" s="1"/>
      <c r="M37" s="1"/>
      <c r="N37" s="1"/>
      <c r="O37" s="1"/>
      <c r="P37" s="1"/>
      <c r="Q37" s="1"/>
      <c r="R37" s="1"/>
      <c r="S37" s="1"/>
      <c r="T37" s="1"/>
      <c r="U37" s="1"/>
      <c r="V37" s="1"/>
      <c r="W37" s="1"/>
      <c r="X37" s="1"/>
      <c r="Y37" s="1"/>
      <c r="Z37" s="1"/>
    </row>
    <row r="38" spans="1:26" ht="19.5" customHeight="1" x14ac:dyDescent="0.2">
      <c r="A38" s="1"/>
      <c r="B38" s="132" t="s">
        <v>330</v>
      </c>
      <c r="C38" s="648" t="s">
        <v>545</v>
      </c>
      <c r="D38" s="620"/>
      <c r="E38" s="620"/>
      <c r="F38" s="620"/>
      <c r="G38" s="621"/>
      <c r="H38" s="1"/>
      <c r="I38" s="1"/>
      <c r="J38" s="1"/>
      <c r="K38" s="1"/>
      <c r="L38" s="1"/>
      <c r="M38" s="1"/>
      <c r="N38" s="1"/>
      <c r="O38" s="1"/>
      <c r="P38" s="1"/>
      <c r="Q38" s="1"/>
      <c r="R38" s="1"/>
      <c r="S38" s="1"/>
      <c r="T38" s="1"/>
      <c r="U38" s="1"/>
      <c r="V38" s="1"/>
      <c r="W38" s="1"/>
      <c r="X38" s="1"/>
      <c r="Y38" s="1"/>
      <c r="Z38" s="1"/>
    </row>
    <row r="39" spans="1:26" ht="33.75" customHeight="1" x14ac:dyDescent="0.2">
      <c r="A39" s="1"/>
      <c r="B39" s="132" t="s">
        <v>332</v>
      </c>
      <c r="C39" s="634" t="s">
        <v>636</v>
      </c>
      <c r="D39" s="620"/>
      <c r="E39" s="620"/>
      <c r="F39" s="620"/>
      <c r="G39" s="621"/>
      <c r="H39" s="1"/>
      <c r="I39" s="1"/>
      <c r="J39" s="1"/>
      <c r="K39" s="1"/>
      <c r="L39" s="1"/>
      <c r="M39" s="1"/>
      <c r="N39" s="1"/>
      <c r="O39" s="1"/>
      <c r="P39" s="1"/>
      <c r="Q39" s="1"/>
      <c r="R39" s="1"/>
      <c r="S39" s="1"/>
      <c r="T39" s="1"/>
      <c r="U39" s="1"/>
      <c r="V39" s="1"/>
      <c r="W39" s="1"/>
      <c r="X39" s="1"/>
      <c r="Y39" s="1"/>
      <c r="Z39" s="1"/>
    </row>
    <row r="40" spans="1:26" ht="19.5" customHeight="1" x14ac:dyDescent="0.2">
      <c r="A40" s="1"/>
      <c r="B40" s="134"/>
      <c r="C40" s="134"/>
      <c r="D40" s="134"/>
      <c r="E40" s="134"/>
      <c r="F40" s="134"/>
      <c r="G40" s="134"/>
      <c r="H40" s="1"/>
      <c r="I40" s="1"/>
      <c r="J40" s="1"/>
      <c r="K40" s="1"/>
      <c r="L40" s="1"/>
      <c r="M40" s="1"/>
      <c r="N40" s="1"/>
      <c r="O40" s="1"/>
      <c r="P40" s="1"/>
      <c r="Q40" s="1"/>
      <c r="R40" s="1"/>
      <c r="S40" s="1"/>
      <c r="T40" s="1"/>
      <c r="U40" s="1"/>
      <c r="V40" s="1"/>
      <c r="W40" s="1"/>
      <c r="X40" s="1"/>
      <c r="Y40" s="1"/>
      <c r="Z40" s="1"/>
    </row>
    <row r="41" spans="1:26" ht="6.75" customHeight="1" x14ac:dyDescent="0.2">
      <c r="A41" s="1"/>
      <c r="B41" s="133"/>
      <c r="C41" s="133"/>
      <c r="D41" s="133"/>
      <c r="E41" s="133"/>
      <c r="F41" s="133"/>
      <c r="G41" s="133"/>
      <c r="H41" s="1"/>
      <c r="I41" s="1"/>
      <c r="J41" s="1"/>
      <c r="K41" s="1"/>
      <c r="L41" s="1"/>
      <c r="M41" s="1"/>
      <c r="N41" s="1"/>
      <c r="O41" s="1"/>
      <c r="P41" s="1"/>
      <c r="Q41" s="1"/>
      <c r="R41" s="1"/>
      <c r="S41" s="1"/>
      <c r="T41" s="1"/>
      <c r="U41" s="1"/>
      <c r="V41" s="1"/>
      <c r="W41" s="1"/>
      <c r="X41" s="1"/>
      <c r="Y41" s="1"/>
      <c r="Z41" s="1"/>
    </row>
    <row r="42" spans="1:26" ht="19.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9.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9.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9.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9.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9.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9.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9.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9.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9.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9.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9.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9.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9.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C38:G38"/>
    <mergeCell ref="C39:G39"/>
    <mergeCell ref="C19:G19"/>
    <mergeCell ref="C23:G23"/>
    <mergeCell ref="C24:G24"/>
    <mergeCell ref="C25:G25"/>
    <mergeCell ref="C26:G26"/>
    <mergeCell ref="C27:G27"/>
    <mergeCell ref="C28:G28"/>
    <mergeCell ref="C33:G33"/>
    <mergeCell ref="C34:G34"/>
    <mergeCell ref="C35:G35"/>
    <mergeCell ref="C36:G36"/>
    <mergeCell ref="C37:G37"/>
    <mergeCell ref="C15:G15"/>
    <mergeCell ref="C16:G16"/>
    <mergeCell ref="C17:G17"/>
    <mergeCell ref="C18:G18"/>
    <mergeCell ref="C29:G29"/>
    <mergeCell ref="C7:G7"/>
    <mergeCell ref="C8:G8"/>
    <mergeCell ref="C9:G9"/>
    <mergeCell ref="C13:G13"/>
    <mergeCell ref="C14:G14"/>
    <mergeCell ref="B1:G1"/>
    <mergeCell ref="C3:G3"/>
    <mergeCell ref="C4:G4"/>
    <mergeCell ref="C5:G5"/>
    <mergeCell ref="C6:G6"/>
  </mergeCells>
  <hyperlinks>
    <hyperlink ref="A1" location="P.8.1!A1" display="P.240.8.1 Desplegament, seguiment i revisió del SGIQ, i control de la documentació" xr:uid="{00000000-0004-0000-1600-000000000000}"/>
  </hyperlinks>
  <printOptions horizontalCentered="1" gridLines="1"/>
  <pageMargins left="0.25" right="0.25" top="0.75" bottom="0.75" header="0" footer="0"/>
  <pageSetup paperSize="9" fitToHeight="0" pageOrder="overThenDown" orientation="portrait"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000"/>
  <sheetViews>
    <sheetView workbookViewId="0"/>
  </sheetViews>
  <sheetFormatPr defaultColWidth="12.5703125" defaultRowHeight="15" customHeight="1" x14ac:dyDescent="0.2"/>
  <cols>
    <col min="1" max="1" width="9.140625" customWidth="1"/>
    <col min="2" max="2" width="10.5703125" customWidth="1"/>
    <col min="3" max="3" width="43.7109375" customWidth="1"/>
    <col min="4" max="4" width="11.5703125" customWidth="1"/>
    <col min="5" max="5" width="10.7109375" customWidth="1"/>
    <col min="6" max="6" width="12" customWidth="1"/>
    <col min="7" max="26" width="9.140625" customWidth="1"/>
  </cols>
  <sheetData>
    <row r="1" spans="1:6" ht="12.75" customHeight="1" x14ac:dyDescent="0.2"/>
    <row r="2" spans="1:6" ht="12.75" customHeight="1" x14ac:dyDescent="0.2"/>
    <row r="3" spans="1:6" ht="12.75" customHeight="1" x14ac:dyDescent="0.2">
      <c r="A3" s="678" t="s">
        <v>637</v>
      </c>
      <c r="B3" s="666"/>
      <c r="C3" s="667"/>
      <c r="D3" s="160" t="s">
        <v>638</v>
      </c>
      <c r="E3" s="161" t="s">
        <v>639</v>
      </c>
      <c r="F3" s="162" t="s">
        <v>640</v>
      </c>
    </row>
    <row r="4" spans="1:6" ht="12.75" customHeight="1" x14ac:dyDescent="0.2">
      <c r="A4" s="163" t="s">
        <v>641</v>
      </c>
      <c r="B4" s="163" t="s">
        <v>642</v>
      </c>
      <c r="C4" s="163" t="s">
        <v>643</v>
      </c>
      <c r="D4" s="164" t="s">
        <v>644</v>
      </c>
      <c r="E4" s="165" t="s">
        <v>644</v>
      </c>
      <c r="F4" s="166" t="s">
        <v>644</v>
      </c>
    </row>
    <row r="5" spans="1:6" ht="12.75" customHeight="1" x14ac:dyDescent="0.2">
      <c r="A5" s="679" t="s">
        <v>645</v>
      </c>
      <c r="B5" s="682" t="s">
        <v>640</v>
      </c>
      <c r="C5" s="657"/>
      <c r="D5" s="167">
        <v>4.0068752963489809</v>
      </c>
      <c r="E5" s="168">
        <v>3.9485294117647061</v>
      </c>
      <c r="F5" s="169">
        <v>3.9607550919026329</v>
      </c>
    </row>
    <row r="6" spans="1:6" ht="12.75" customHeight="1" x14ac:dyDescent="0.2">
      <c r="A6" s="680"/>
      <c r="B6" s="683" t="s">
        <v>646</v>
      </c>
      <c r="C6" s="170" t="s">
        <v>640</v>
      </c>
      <c r="D6" s="171">
        <v>4.0384443451050513</v>
      </c>
      <c r="E6" s="172">
        <v>3.9593495934959351</v>
      </c>
      <c r="F6" s="173">
        <v>3.976039996226771</v>
      </c>
    </row>
    <row r="7" spans="1:6" ht="12.75" customHeight="1" x14ac:dyDescent="0.2">
      <c r="A7" s="680"/>
      <c r="B7" s="680"/>
      <c r="C7" s="174" t="s">
        <v>647</v>
      </c>
      <c r="D7" s="175">
        <v>4.1736111111111107</v>
      </c>
      <c r="E7" s="176">
        <v>3.809968847352025</v>
      </c>
      <c r="F7" s="177">
        <v>3.9225806451612901</v>
      </c>
    </row>
    <row r="8" spans="1:6" ht="12.75" customHeight="1" x14ac:dyDescent="0.2">
      <c r="A8" s="680"/>
      <c r="B8" s="680"/>
      <c r="C8" s="174" t="s">
        <v>648</v>
      </c>
      <c r="D8" s="175">
        <v>3.9166666666666665</v>
      </c>
      <c r="E8" s="176">
        <v>4.1818181818181817</v>
      </c>
      <c r="F8" s="177">
        <v>4.125</v>
      </c>
    </row>
    <row r="9" spans="1:6" ht="12.75" customHeight="1" x14ac:dyDescent="0.2">
      <c r="A9" s="680"/>
      <c r="B9" s="680"/>
      <c r="C9" s="174" t="s">
        <v>649</v>
      </c>
      <c r="D9" s="175">
        <v>3.9548022598870056</v>
      </c>
      <c r="E9" s="176">
        <v>4.2384769539078153</v>
      </c>
      <c r="F9" s="177">
        <v>4.1642011834319526</v>
      </c>
    </row>
    <row r="10" spans="1:6" ht="12.75" customHeight="1" x14ac:dyDescent="0.2">
      <c r="A10" s="680"/>
      <c r="B10" s="680"/>
      <c r="C10" s="174" t="s">
        <v>650</v>
      </c>
      <c r="D10" s="175">
        <v>4.4057971014492754</v>
      </c>
      <c r="E10" s="176">
        <v>4.3732119635890765</v>
      </c>
      <c r="F10" s="177">
        <v>4.378169790518192</v>
      </c>
    </row>
    <row r="11" spans="1:6" ht="12.75" customHeight="1" x14ac:dyDescent="0.2">
      <c r="A11" s="680"/>
      <c r="B11" s="680"/>
      <c r="C11" s="174" t="s">
        <v>651</v>
      </c>
      <c r="D11" s="175">
        <v>4.0980392156862742</v>
      </c>
      <c r="E11" s="176">
        <v>4.0898345153664302</v>
      </c>
      <c r="F11" s="177">
        <v>4.0920138888888893</v>
      </c>
    </row>
    <row r="12" spans="1:6" ht="12.75" customHeight="1" x14ac:dyDescent="0.2">
      <c r="A12" s="680"/>
      <c r="B12" s="680"/>
      <c r="C12" s="174" t="s">
        <v>652</v>
      </c>
      <c r="D12" s="175">
        <v>3.8283870967741938</v>
      </c>
      <c r="E12" s="176">
        <v>3.7742342911272497</v>
      </c>
      <c r="F12" s="177">
        <v>3.7848807711821411</v>
      </c>
    </row>
    <row r="13" spans="1:6" ht="12.75" customHeight="1" x14ac:dyDescent="0.2">
      <c r="A13" s="680"/>
      <c r="B13" s="680"/>
      <c r="C13" s="174" t="s">
        <v>653</v>
      </c>
      <c r="D13" s="175">
        <v>4.103286384976526</v>
      </c>
      <c r="E13" s="176">
        <v>4.0286815068493151</v>
      </c>
      <c r="F13" s="177">
        <v>4.0447058823529414</v>
      </c>
    </row>
    <row r="14" spans="1:6" ht="12.75" customHeight="1" x14ac:dyDescent="0.2">
      <c r="A14" s="680"/>
      <c r="B14" s="680"/>
      <c r="C14" s="174" t="s">
        <v>654</v>
      </c>
      <c r="D14" s="175">
        <v>4.1590909090909092</v>
      </c>
      <c r="E14" s="176">
        <v>4.0257352941176467</v>
      </c>
      <c r="F14" s="177">
        <v>4.0443037974683547</v>
      </c>
    </row>
    <row r="15" spans="1:6" ht="12.75" customHeight="1" x14ac:dyDescent="0.2">
      <c r="A15" s="680"/>
      <c r="B15" s="680"/>
      <c r="C15" s="174" t="s">
        <v>655</v>
      </c>
      <c r="D15" s="175"/>
      <c r="E15" s="176">
        <v>4.5595238095238093</v>
      </c>
      <c r="F15" s="177">
        <v>4.5595238095238093</v>
      </c>
    </row>
    <row r="16" spans="1:6" ht="12.75" customHeight="1" x14ac:dyDescent="0.2">
      <c r="A16" s="680"/>
      <c r="B16" s="680"/>
      <c r="C16" s="174" t="s">
        <v>656</v>
      </c>
      <c r="D16" s="175">
        <v>4.2891566265060241</v>
      </c>
      <c r="E16" s="176">
        <v>4.125</v>
      </c>
      <c r="F16" s="177">
        <v>4.18957345971564</v>
      </c>
    </row>
    <row r="17" spans="1:6" ht="12.75" customHeight="1" x14ac:dyDescent="0.2">
      <c r="A17" s="680"/>
      <c r="B17" s="681"/>
      <c r="C17" s="178" t="s">
        <v>657</v>
      </c>
      <c r="D17" s="179">
        <v>4.4861111111111107</v>
      </c>
      <c r="E17" s="180">
        <v>3.5233644859813085</v>
      </c>
      <c r="F17" s="181">
        <v>3.6997455470737912</v>
      </c>
    </row>
    <row r="18" spans="1:6" ht="12.75" customHeight="1" x14ac:dyDescent="0.2">
      <c r="A18" s="680"/>
      <c r="B18" s="683" t="s">
        <v>658</v>
      </c>
      <c r="C18" s="170" t="s">
        <v>640</v>
      </c>
      <c r="D18" s="171">
        <v>3.9712266532054517</v>
      </c>
      <c r="E18" s="172">
        <v>3.9365394806571277</v>
      </c>
      <c r="F18" s="173">
        <v>3.9437506558925386</v>
      </c>
    </row>
    <row r="19" spans="1:6" ht="12.75" customHeight="1" x14ac:dyDescent="0.2">
      <c r="A19" s="680"/>
      <c r="B19" s="680"/>
      <c r="C19" s="174" t="s">
        <v>647</v>
      </c>
      <c r="D19" s="175">
        <v>3.9550561797752808</v>
      </c>
      <c r="E19" s="176">
        <v>3.9438202247191012</v>
      </c>
      <c r="F19" s="177">
        <v>3.946067415730337</v>
      </c>
    </row>
    <row r="20" spans="1:6" ht="12.75" customHeight="1" x14ac:dyDescent="0.2">
      <c r="A20" s="680"/>
      <c r="B20" s="680"/>
      <c r="C20" s="174" t="s">
        <v>648</v>
      </c>
      <c r="D20" s="175">
        <v>4.8181818181818183</v>
      </c>
      <c r="E20" s="176">
        <v>4.3125</v>
      </c>
      <c r="F20" s="177">
        <v>4.5185185185185182</v>
      </c>
    </row>
    <row r="21" spans="1:6" ht="12.75" customHeight="1" x14ac:dyDescent="0.2">
      <c r="A21" s="680"/>
      <c r="B21" s="680"/>
      <c r="C21" s="174" t="s">
        <v>649</v>
      </c>
      <c r="D21" s="175">
        <v>4.0146341463414634</v>
      </c>
      <c r="E21" s="176">
        <v>3.8776508972267538</v>
      </c>
      <c r="F21" s="177">
        <v>3.9119804400977993</v>
      </c>
    </row>
    <row r="22" spans="1:6" ht="12.75" customHeight="1" x14ac:dyDescent="0.2">
      <c r="A22" s="680"/>
      <c r="B22" s="680"/>
      <c r="C22" s="174" t="s">
        <v>650</v>
      </c>
      <c r="D22" s="175">
        <v>4.7285714285714286</v>
      </c>
      <c r="E22" s="176">
        <v>4.0645879732739418</v>
      </c>
      <c r="F22" s="177">
        <v>4.1541425818882463</v>
      </c>
    </row>
    <row r="23" spans="1:6" ht="12.75" customHeight="1" x14ac:dyDescent="0.2">
      <c r="A23" s="680"/>
      <c r="B23" s="680"/>
      <c r="C23" s="174" t="s">
        <v>652</v>
      </c>
      <c r="D23" s="175">
        <v>3.8881019830028327</v>
      </c>
      <c r="E23" s="176">
        <v>3.90108445612882</v>
      </c>
      <c r="F23" s="177">
        <v>3.8986396372365966</v>
      </c>
    </row>
    <row r="24" spans="1:6" ht="12.75" customHeight="1" x14ac:dyDescent="0.2">
      <c r="A24" s="680"/>
      <c r="B24" s="680"/>
      <c r="C24" s="174" t="s">
        <v>653</v>
      </c>
      <c r="D24" s="175">
        <v>4.003490401396161</v>
      </c>
      <c r="E24" s="176">
        <v>3.9299591002044991</v>
      </c>
      <c r="F24" s="177">
        <v>3.9466192170818504</v>
      </c>
    </row>
    <row r="25" spans="1:6" ht="12.75" customHeight="1" x14ac:dyDescent="0.2">
      <c r="A25" s="680"/>
      <c r="B25" s="680"/>
      <c r="C25" s="174" t="s">
        <v>654</v>
      </c>
      <c r="D25" s="175">
        <v>3.7142857142857144</v>
      </c>
      <c r="E25" s="176">
        <v>3.9672131147540983</v>
      </c>
      <c r="F25" s="177">
        <v>3.9024390243902438</v>
      </c>
    </row>
    <row r="26" spans="1:6" ht="12.75" customHeight="1" x14ac:dyDescent="0.2">
      <c r="A26" s="680"/>
      <c r="B26" s="680"/>
      <c r="C26" s="174" t="s">
        <v>656</v>
      </c>
      <c r="D26" s="175">
        <v>3.875</v>
      </c>
      <c r="E26" s="176">
        <v>3.996</v>
      </c>
      <c r="F26" s="177">
        <v>3.9604519774011298</v>
      </c>
    </row>
    <row r="27" spans="1:6" ht="12.75" customHeight="1" x14ac:dyDescent="0.2">
      <c r="A27" s="681"/>
      <c r="B27" s="681"/>
      <c r="C27" s="178" t="s">
        <v>657</v>
      </c>
      <c r="D27" s="179">
        <v>3.5249999999999999</v>
      </c>
      <c r="E27" s="180">
        <v>3.8516483516483517</v>
      </c>
      <c r="F27" s="181">
        <v>3.7927927927927927</v>
      </c>
    </row>
    <row r="28" spans="1:6" ht="12.75" customHeight="1" x14ac:dyDescent="0.2">
      <c r="A28" s="676" t="s">
        <v>659</v>
      </c>
      <c r="B28" s="684" t="s">
        <v>640</v>
      </c>
      <c r="C28" s="667"/>
      <c r="D28" s="182">
        <v>3.9443658651579443</v>
      </c>
      <c r="E28" s="183">
        <v>3.9773517754590308</v>
      </c>
      <c r="F28" s="184">
        <v>3.9689250225835591</v>
      </c>
    </row>
    <row r="29" spans="1:6" ht="12.75" customHeight="1" x14ac:dyDescent="0.2">
      <c r="A29" s="673"/>
      <c r="B29" s="672" t="s">
        <v>646</v>
      </c>
      <c r="C29" s="170" t="s">
        <v>640</v>
      </c>
      <c r="D29" s="171">
        <v>3.9396170839469811</v>
      </c>
      <c r="E29" s="172">
        <v>3.8837457717642869</v>
      </c>
      <c r="F29" s="173">
        <v>3.8986151032140057</v>
      </c>
    </row>
    <row r="30" spans="1:6" ht="12.75" customHeight="1" x14ac:dyDescent="0.2">
      <c r="A30" s="673"/>
      <c r="B30" s="673"/>
      <c r="C30" s="174" t="s">
        <v>647</v>
      </c>
      <c r="D30" s="175">
        <v>4.2880000000000003</v>
      </c>
      <c r="E30" s="176">
        <v>3.5875486381322959</v>
      </c>
      <c r="F30" s="177">
        <v>3.8167539267015709</v>
      </c>
    </row>
    <row r="31" spans="1:6" ht="12.75" customHeight="1" x14ac:dyDescent="0.2">
      <c r="A31" s="673"/>
      <c r="B31" s="673"/>
      <c r="C31" s="174" t="s">
        <v>648</v>
      </c>
      <c r="D31" s="175">
        <v>4.625</v>
      </c>
      <c r="E31" s="176">
        <v>4.6428571428571432</v>
      </c>
      <c r="F31" s="177">
        <v>4.6363636363636367</v>
      </c>
    </row>
    <row r="32" spans="1:6" ht="12.75" customHeight="1" x14ac:dyDescent="0.2">
      <c r="A32" s="673"/>
      <c r="B32" s="673"/>
      <c r="C32" s="174" t="s">
        <v>649</v>
      </c>
      <c r="D32" s="175">
        <v>4.0448717948717947</v>
      </c>
      <c r="E32" s="176">
        <v>4</v>
      </c>
      <c r="F32" s="177">
        <v>4.0163934426229506</v>
      </c>
    </row>
    <row r="33" spans="1:6" ht="12.75" customHeight="1" x14ac:dyDescent="0.2">
      <c r="A33" s="673"/>
      <c r="B33" s="673"/>
      <c r="C33" s="174" t="s">
        <v>650</v>
      </c>
      <c r="D33" s="175">
        <v>4.2592592592592595</v>
      </c>
      <c r="E33" s="176">
        <v>4.1158690176322414</v>
      </c>
      <c r="F33" s="177">
        <v>4.1205846528623633</v>
      </c>
    </row>
    <row r="34" spans="1:6" ht="12.75" customHeight="1" x14ac:dyDescent="0.2">
      <c r="A34" s="673"/>
      <c r="B34" s="673"/>
      <c r="C34" s="174" t="s">
        <v>651</v>
      </c>
      <c r="D34" s="175">
        <v>3.7641509433962264</v>
      </c>
      <c r="E34" s="176">
        <v>3.7392996108949417</v>
      </c>
      <c r="F34" s="177">
        <v>3.7465564738292012</v>
      </c>
    </row>
    <row r="35" spans="1:6" ht="12.75" customHeight="1" x14ac:dyDescent="0.2">
      <c r="A35" s="673"/>
      <c r="B35" s="673"/>
      <c r="C35" s="174" t="s">
        <v>652</v>
      </c>
      <c r="D35" s="175">
        <v>3.8986784140969162</v>
      </c>
      <c r="E35" s="176">
        <v>3.7273622047244093</v>
      </c>
      <c r="F35" s="177">
        <v>3.7802721088435374</v>
      </c>
    </row>
    <row r="36" spans="1:6" ht="12.75" customHeight="1" x14ac:dyDescent="0.2">
      <c r="A36" s="673"/>
      <c r="B36" s="673"/>
      <c r="C36" s="174" t="s">
        <v>653</v>
      </c>
      <c r="D36" s="175">
        <v>3.7817836812144212</v>
      </c>
      <c r="E36" s="176">
        <v>4.0128495842781557</v>
      </c>
      <c r="F36" s="177">
        <v>3.9470270270270271</v>
      </c>
    </row>
    <row r="37" spans="1:6" ht="12.75" customHeight="1" x14ac:dyDescent="0.2">
      <c r="A37" s="673"/>
      <c r="B37" s="673"/>
      <c r="C37" s="174" t="s">
        <v>654</v>
      </c>
      <c r="D37" s="175">
        <v>4.1803278688524594</v>
      </c>
      <c r="E37" s="176">
        <v>3.944206008583691</v>
      </c>
      <c r="F37" s="177">
        <v>3.9931972789115648</v>
      </c>
    </row>
    <row r="38" spans="1:6" ht="12.75" customHeight="1" x14ac:dyDescent="0.2">
      <c r="A38" s="673"/>
      <c r="B38" s="673"/>
      <c r="C38" s="174" t="s">
        <v>655</v>
      </c>
      <c r="D38" s="175"/>
      <c r="E38" s="176">
        <v>4.4055944055944058</v>
      </c>
      <c r="F38" s="177">
        <v>4.4055944055944058</v>
      </c>
    </row>
    <row r="39" spans="1:6" ht="12.75" customHeight="1" x14ac:dyDescent="0.2">
      <c r="A39" s="673"/>
      <c r="B39" s="673"/>
      <c r="C39" s="174" t="s">
        <v>656</v>
      </c>
      <c r="D39" s="175">
        <v>4.3793103448275863</v>
      </c>
      <c r="E39" s="176">
        <v>3.701863354037267</v>
      </c>
      <c r="F39" s="177">
        <v>3.939516129032258</v>
      </c>
    </row>
    <row r="40" spans="1:6" ht="12.75" customHeight="1" x14ac:dyDescent="0.2">
      <c r="A40" s="673"/>
      <c r="B40" s="674"/>
      <c r="C40" s="178" t="s">
        <v>657</v>
      </c>
      <c r="D40" s="179">
        <v>4.3125</v>
      </c>
      <c r="E40" s="180">
        <v>3.6893939393939394</v>
      </c>
      <c r="F40" s="181">
        <v>3.8109756097560976</v>
      </c>
    </row>
    <row r="41" spans="1:6" ht="12.75" customHeight="1" x14ac:dyDescent="0.2">
      <c r="A41" s="673"/>
      <c r="B41" s="675" t="s">
        <v>658</v>
      </c>
      <c r="C41" s="185" t="s">
        <v>640</v>
      </c>
      <c r="D41" s="186">
        <v>3.9487528344671201</v>
      </c>
      <c r="E41" s="187">
        <v>4.0552920249036468</v>
      </c>
      <c r="F41" s="188">
        <v>4.0290470338509667</v>
      </c>
    </row>
    <row r="42" spans="1:6" ht="12.75" customHeight="1" x14ac:dyDescent="0.2">
      <c r="A42" s="673"/>
      <c r="B42" s="673"/>
      <c r="C42" s="174" t="s">
        <v>647</v>
      </c>
      <c r="D42" s="175">
        <v>3.63</v>
      </c>
      <c r="E42" s="176">
        <v>4.0219435736677118</v>
      </c>
      <c r="F42" s="177">
        <v>3.928400954653938</v>
      </c>
    </row>
    <row r="43" spans="1:6" ht="12.75" customHeight="1" x14ac:dyDescent="0.2">
      <c r="A43" s="673"/>
      <c r="B43" s="673"/>
      <c r="C43" s="174" t="s">
        <v>648</v>
      </c>
      <c r="D43" s="175">
        <v>4.1538461538461542</v>
      </c>
      <c r="E43" s="176">
        <v>4.16</v>
      </c>
      <c r="F43" s="177">
        <v>4.1578947368421053</v>
      </c>
    </row>
    <row r="44" spans="1:6" ht="12.75" customHeight="1" x14ac:dyDescent="0.2">
      <c r="A44" s="673"/>
      <c r="B44" s="673"/>
      <c r="C44" s="174" t="s">
        <v>649</v>
      </c>
      <c r="D44" s="175">
        <v>3.98326359832636</v>
      </c>
      <c r="E44" s="176">
        <v>4.0814332247556999</v>
      </c>
      <c r="F44" s="177">
        <v>4.0384615384615383</v>
      </c>
    </row>
    <row r="45" spans="1:6" ht="12.75" customHeight="1" x14ac:dyDescent="0.2">
      <c r="A45" s="673"/>
      <c r="B45" s="673"/>
      <c r="C45" s="174" t="s">
        <v>650</v>
      </c>
      <c r="D45" s="175">
        <v>4.6603773584905657</v>
      </c>
      <c r="E45" s="176">
        <v>4.2423398328690807</v>
      </c>
      <c r="F45" s="177">
        <v>4.2961165048543686</v>
      </c>
    </row>
    <row r="46" spans="1:6" ht="12.75" customHeight="1" x14ac:dyDescent="0.2">
      <c r="A46" s="673"/>
      <c r="B46" s="673"/>
      <c r="C46" s="174" t="s">
        <v>651</v>
      </c>
      <c r="D46" s="175">
        <v>3.4285714285714284</v>
      </c>
      <c r="E46" s="176">
        <v>4.0898550724637683</v>
      </c>
      <c r="F46" s="177">
        <v>3.9355555555555557</v>
      </c>
    </row>
    <row r="47" spans="1:6" ht="12.75" customHeight="1" x14ac:dyDescent="0.2">
      <c r="A47" s="673"/>
      <c r="B47" s="673"/>
      <c r="C47" s="174" t="s">
        <v>652</v>
      </c>
      <c r="D47" s="175">
        <v>4.062355658198614</v>
      </c>
      <c r="E47" s="176">
        <v>4.0056577086280054</v>
      </c>
      <c r="F47" s="177">
        <v>4.0189496480779638</v>
      </c>
    </row>
    <row r="48" spans="1:6" ht="12.75" customHeight="1" x14ac:dyDescent="0.2">
      <c r="A48" s="673"/>
      <c r="B48" s="673"/>
      <c r="C48" s="174" t="s">
        <v>653</v>
      </c>
      <c r="D48" s="175">
        <v>3.938671209540034</v>
      </c>
      <c r="E48" s="176">
        <v>4.0726107848371598</v>
      </c>
      <c r="F48" s="177">
        <v>4.0406504065040654</v>
      </c>
    </row>
    <row r="49" spans="1:6" ht="12.75" customHeight="1" x14ac:dyDescent="0.2">
      <c r="A49" s="673"/>
      <c r="B49" s="673"/>
      <c r="C49" s="174" t="s">
        <v>654</v>
      </c>
      <c r="D49" s="175">
        <v>3.0638297872340425</v>
      </c>
      <c r="E49" s="176">
        <v>4.0711743772241995</v>
      </c>
      <c r="F49" s="177">
        <v>3.8186666666666667</v>
      </c>
    </row>
    <row r="50" spans="1:6" ht="12.75" customHeight="1" x14ac:dyDescent="0.2">
      <c r="A50" s="673"/>
      <c r="B50" s="673"/>
      <c r="C50" s="174" t="s">
        <v>656</v>
      </c>
      <c r="D50" s="175">
        <v>4.3783783783783781</v>
      </c>
      <c r="E50" s="176">
        <v>4.3016528925619832</v>
      </c>
      <c r="F50" s="177">
        <v>4.3196202531645573</v>
      </c>
    </row>
    <row r="51" spans="1:6" ht="12.75" customHeight="1" x14ac:dyDescent="0.2">
      <c r="A51" s="674"/>
      <c r="B51" s="674"/>
      <c r="C51" s="178" t="s">
        <v>657</v>
      </c>
      <c r="D51" s="179">
        <v>3.9054054054054053</v>
      </c>
      <c r="E51" s="180">
        <v>3.8443113772455089</v>
      </c>
      <c r="F51" s="181">
        <v>3.8630705394190872</v>
      </c>
    </row>
    <row r="52" spans="1:6" ht="12.75" customHeight="1" x14ac:dyDescent="0.2">
      <c r="A52" s="676" t="s">
        <v>660</v>
      </c>
      <c r="B52" s="677" t="s">
        <v>640</v>
      </c>
      <c r="C52" s="667"/>
      <c r="D52" s="182">
        <v>3.9949660757277305</v>
      </c>
      <c r="E52" s="183">
        <v>3.9828970331588134</v>
      </c>
      <c r="F52" s="184">
        <v>3.9858156028368796</v>
      </c>
    </row>
    <row r="53" spans="1:6" ht="12.75" customHeight="1" x14ac:dyDescent="0.25">
      <c r="A53" s="673"/>
      <c r="B53" s="672" t="s">
        <v>646</v>
      </c>
      <c r="C53" s="170" t="s">
        <v>640</v>
      </c>
      <c r="D53" s="189">
        <v>3.8992965568308033</v>
      </c>
      <c r="E53" s="190">
        <v>3.9405627198124269</v>
      </c>
      <c r="F53" s="191">
        <v>3.9306384115394888</v>
      </c>
    </row>
    <row r="54" spans="1:6" ht="12.75" customHeight="1" x14ac:dyDescent="0.25">
      <c r="A54" s="673"/>
      <c r="B54" s="673"/>
      <c r="C54" s="174" t="s">
        <v>647</v>
      </c>
      <c r="D54" s="192">
        <v>4.0602409638554215</v>
      </c>
      <c r="E54" s="193">
        <v>3.9458823529411764</v>
      </c>
      <c r="F54" s="194">
        <v>3.9780033840947548</v>
      </c>
    </row>
    <row r="55" spans="1:6" ht="12.75" customHeight="1" x14ac:dyDescent="0.25">
      <c r="A55" s="673"/>
      <c r="B55" s="673"/>
      <c r="C55" s="174" t="s">
        <v>648</v>
      </c>
      <c r="D55" s="192">
        <v>3.7727272727272729</v>
      </c>
      <c r="E55" s="193">
        <v>3.9577464788732395</v>
      </c>
      <c r="F55" s="194">
        <v>3.913978494623656</v>
      </c>
    </row>
    <row r="56" spans="1:6" ht="12.75" customHeight="1" x14ac:dyDescent="0.25">
      <c r="A56" s="673"/>
      <c r="B56" s="673"/>
      <c r="C56" s="174" t="s">
        <v>649</v>
      </c>
      <c r="D56" s="192">
        <v>3.87890625</v>
      </c>
      <c r="E56" s="193">
        <v>3.9516728624535316</v>
      </c>
      <c r="F56" s="194">
        <v>3.9282115869017633</v>
      </c>
    </row>
    <row r="57" spans="1:6" ht="12.75" customHeight="1" x14ac:dyDescent="0.25">
      <c r="A57" s="673"/>
      <c r="B57" s="673"/>
      <c r="C57" s="174" t="s">
        <v>650</v>
      </c>
      <c r="D57" s="192">
        <v>4.3620689655172411</v>
      </c>
      <c r="E57" s="193">
        <v>4.0362694300518136</v>
      </c>
      <c r="F57" s="194">
        <v>4.0659340659340657</v>
      </c>
    </row>
    <row r="58" spans="1:6" ht="12.75" customHeight="1" x14ac:dyDescent="0.25">
      <c r="A58" s="673"/>
      <c r="B58" s="673"/>
      <c r="C58" s="174" t="s">
        <v>651</v>
      </c>
      <c r="D58" s="192">
        <v>3.9784172661870505</v>
      </c>
      <c r="E58" s="193">
        <v>4</v>
      </c>
      <c r="F58" s="194">
        <v>3.9948805460750854</v>
      </c>
    </row>
    <row r="59" spans="1:6" ht="12.75" customHeight="1" x14ac:dyDescent="0.25">
      <c r="A59" s="673"/>
      <c r="B59" s="673"/>
      <c r="C59" s="174" t="s">
        <v>652</v>
      </c>
      <c r="D59" s="192">
        <v>3.9</v>
      </c>
      <c r="E59" s="193">
        <v>3.9244911359159556</v>
      </c>
      <c r="F59" s="194">
        <v>3.9191971178589808</v>
      </c>
    </row>
    <row r="60" spans="1:6" ht="12.75" customHeight="1" x14ac:dyDescent="0.25">
      <c r="A60" s="673"/>
      <c r="B60" s="673"/>
      <c r="C60" s="174" t="s">
        <v>653</v>
      </c>
      <c r="D60" s="192">
        <v>3.8588098016336057</v>
      </c>
      <c r="E60" s="193">
        <v>3.9349274794198354</v>
      </c>
      <c r="F60" s="194">
        <v>3.915786384976526</v>
      </c>
    </row>
    <row r="61" spans="1:6" ht="12.75" customHeight="1" x14ac:dyDescent="0.25">
      <c r="A61" s="673"/>
      <c r="B61" s="673"/>
      <c r="C61" s="174" t="s">
        <v>654</v>
      </c>
      <c r="D61" s="192">
        <v>3.2954545454545454</v>
      </c>
      <c r="E61" s="193">
        <v>4.0638297872340425</v>
      </c>
      <c r="F61" s="194">
        <v>3.9601226993865031</v>
      </c>
    </row>
    <row r="62" spans="1:6" ht="12.75" customHeight="1" x14ac:dyDescent="0.25">
      <c r="A62" s="673"/>
      <c r="B62" s="673"/>
      <c r="C62" s="174" t="s">
        <v>655</v>
      </c>
      <c r="D62" s="192"/>
      <c r="E62" s="193">
        <v>4.2592592592592595</v>
      </c>
      <c r="F62" s="194">
        <v>4.2592592592592595</v>
      </c>
    </row>
    <row r="63" spans="1:6" ht="12.75" customHeight="1" x14ac:dyDescent="0.25">
      <c r="A63" s="673"/>
      <c r="B63" s="673"/>
      <c r="C63" s="174" t="s">
        <v>656</v>
      </c>
      <c r="D63" s="192">
        <v>3.9536423841059603</v>
      </c>
      <c r="E63" s="193">
        <v>3.7619047619047619</v>
      </c>
      <c r="F63" s="194">
        <v>3.8269662921348315</v>
      </c>
    </row>
    <row r="64" spans="1:6" ht="12.75" customHeight="1" x14ac:dyDescent="0.25">
      <c r="A64" s="673"/>
      <c r="B64" s="674"/>
      <c r="C64" s="178" t="s">
        <v>657</v>
      </c>
      <c r="D64" s="195">
        <v>3.875</v>
      </c>
      <c r="E64" s="196">
        <v>3.8271604938271606</v>
      </c>
      <c r="F64" s="197">
        <v>3.8467153284671531</v>
      </c>
    </row>
    <row r="65" spans="1:6" ht="12.75" customHeight="1" x14ac:dyDescent="0.25">
      <c r="A65" s="673"/>
      <c r="B65" s="672" t="s">
        <v>658</v>
      </c>
      <c r="C65" s="170" t="s">
        <v>640</v>
      </c>
      <c r="D65" s="189">
        <v>4.1332976445396143</v>
      </c>
      <c r="E65" s="190">
        <v>4.0452113891285588</v>
      </c>
      <c r="F65" s="191">
        <v>4.0666840662925745</v>
      </c>
    </row>
    <row r="66" spans="1:6" ht="12.75" customHeight="1" x14ac:dyDescent="0.25">
      <c r="A66" s="673"/>
      <c r="B66" s="673"/>
      <c r="C66" s="174" t="s">
        <v>647</v>
      </c>
      <c r="D66" s="192">
        <v>4.2027027027027026</v>
      </c>
      <c r="E66" s="193">
        <v>4.2294372294372291</v>
      </c>
      <c r="F66" s="194">
        <v>4.222950819672131</v>
      </c>
    </row>
    <row r="67" spans="1:6" ht="12.75" customHeight="1" x14ac:dyDescent="0.25">
      <c r="A67" s="673"/>
      <c r="B67" s="673"/>
      <c r="C67" s="174" t="s">
        <v>648</v>
      </c>
      <c r="D67" s="192">
        <v>5</v>
      </c>
      <c r="E67" s="193">
        <v>4.083333333333333</v>
      </c>
      <c r="F67" s="194">
        <v>4.1538461538461542</v>
      </c>
    </row>
    <row r="68" spans="1:6" ht="12.75" customHeight="1" x14ac:dyDescent="0.25">
      <c r="A68" s="673"/>
      <c r="B68" s="673"/>
      <c r="C68" s="174" t="s">
        <v>649</v>
      </c>
      <c r="D68" s="192">
        <v>4.0471698113207548</v>
      </c>
      <c r="E68" s="193">
        <v>4.0611246943765282</v>
      </c>
      <c r="F68" s="194">
        <v>4.0563607085346218</v>
      </c>
    </row>
    <row r="69" spans="1:6" ht="12.75" customHeight="1" x14ac:dyDescent="0.25">
      <c r="A69" s="673"/>
      <c r="B69" s="673"/>
      <c r="C69" s="174" t="s">
        <v>650</v>
      </c>
      <c r="D69" s="192">
        <v>5</v>
      </c>
      <c r="E69" s="193">
        <v>4.1958041958041958</v>
      </c>
      <c r="F69" s="194">
        <v>4.28125</v>
      </c>
    </row>
    <row r="70" spans="1:6" ht="12.75" customHeight="1" x14ac:dyDescent="0.25">
      <c r="A70" s="673"/>
      <c r="B70" s="673"/>
      <c r="C70" s="174" t="s">
        <v>651</v>
      </c>
      <c r="D70" s="192">
        <v>4.0555555555555554</v>
      </c>
      <c r="E70" s="193">
        <v>4.3652173913043475</v>
      </c>
      <c r="F70" s="194">
        <v>4.2913907284768209</v>
      </c>
    </row>
    <row r="71" spans="1:6" ht="12.75" customHeight="1" x14ac:dyDescent="0.25">
      <c r="A71" s="673"/>
      <c r="B71" s="673"/>
      <c r="C71" s="174" t="s">
        <v>652</v>
      </c>
      <c r="D71" s="192">
        <v>4.2397660818713447</v>
      </c>
      <c r="E71" s="193">
        <v>3.9822380106571935</v>
      </c>
      <c r="F71" s="194">
        <v>4.0422343324250685</v>
      </c>
    </row>
    <row r="72" spans="1:6" ht="12.75" customHeight="1" x14ac:dyDescent="0.25">
      <c r="A72" s="674"/>
      <c r="B72" s="674"/>
      <c r="C72" s="178" t="s">
        <v>653</v>
      </c>
      <c r="D72" s="195">
        <v>4.0115894039735096</v>
      </c>
      <c r="E72" s="196">
        <v>4.0543113101903696</v>
      </c>
      <c r="F72" s="197">
        <v>4.0435146443514647</v>
      </c>
    </row>
    <row r="73" spans="1:6" ht="12.75" customHeight="1" x14ac:dyDescent="0.25">
      <c r="A73" s="676" t="s">
        <v>661</v>
      </c>
      <c r="B73" s="672" t="s">
        <v>658</v>
      </c>
      <c r="C73" s="198" t="s">
        <v>640</v>
      </c>
      <c r="D73" s="189"/>
      <c r="E73" s="190"/>
      <c r="F73" s="191"/>
    </row>
    <row r="74" spans="1:6" ht="12.75" customHeight="1" x14ac:dyDescent="0.2">
      <c r="A74" s="673"/>
      <c r="B74" s="673"/>
      <c r="C74" s="174" t="s">
        <v>651</v>
      </c>
      <c r="D74" s="175">
        <v>3.85</v>
      </c>
      <c r="E74" s="176">
        <v>3.8405797101449277</v>
      </c>
      <c r="F74" s="177">
        <v>3.8417721518987342</v>
      </c>
    </row>
    <row r="75" spans="1:6" ht="12.75" customHeight="1" x14ac:dyDescent="0.2">
      <c r="A75" s="673"/>
      <c r="B75" s="673"/>
      <c r="C75" s="174" t="s">
        <v>652</v>
      </c>
      <c r="D75" s="175">
        <v>4.0916030534351142</v>
      </c>
      <c r="E75" s="176">
        <v>4.034934497816594</v>
      </c>
      <c r="F75" s="177">
        <v>4.0505795574288728</v>
      </c>
    </row>
    <row r="76" spans="1:6" ht="12.75" customHeight="1" x14ac:dyDescent="0.2">
      <c r="A76" s="673"/>
      <c r="B76" s="673"/>
      <c r="C76" s="174" t="s">
        <v>653</v>
      </c>
      <c r="D76" s="175">
        <v>3.8106666666666666</v>
      </c>
      <c r="E76" s="176">
        <v>3.8774250440917108</v>
      </c>
      <c r="F76" s="177">
        <v>3.8608349900596424</v>
      </c>
    </row>
    <row r="77" spans="1:6" ht="12.75" customHeight="1" x14ac:dyDescent="0.2">
      <c r="A77" s="673"/>
      <c r="B77" s="673"/>
      <c r="C77" s="174" t="s">
        <v>654</v>
      </c>
      <c r="D77" s="175">
        <v>2.817204301075269</v>
      </c>
      <c r="E77" s="176">
        <v>4.0340909090909092</v>
      </c>
      <c r="F77" s="177">
        <v>3.6133828996282529</v>
      </c>
    </row>
    <row r="78" spans="1:6" ht="12.75" customHeight="1" x14ac:dyDescent="0.2">
      <c r="A78" s="673"/>
      <c r="B78" s="673"/>
      <c r="C78" s="174" t="s">
        <v>656</v>
      </c>
      <c r="D78" s="175">
        <v>4.0126582278481013</v>
      </c>
      <c r="E78" s="176">
        <v>4.0894736842105264</v>
      </c>
      <c r="F78" s="177">
        <v>4.0669144981412639</v>
      </c>
    </row>
    <row r="79" spans="1:6" ht="12.75" customHeight="1" x14ac:dyDescent="0.2">
      <c r="A79" s="674"/>
      <c r="B79" s="674"/>
      <c r="C79" s="178" t="s">
        <v>657</v>
      </c>
      <c r="D79" s="179">
        <v>3.1012658227848102</v>
      </c>
      <c r="E79" s="180">
        <v>3.3217054263565893</v>
      </c>
      <c r="F79" s="181">
        <v>3.2700296735905043</v>
      </c>
    </row>
    <row r="80" spans="1:6"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5">
    <mergeCell ref="A73:A79"/>
    <mergeCell ref="B73:B79"/>
    <mergeCell ref="A3:C3"/>
    <mergeCell ref="A5:A27"/>
    <mergeCell ref="B5:C5"/>
    <mergeCell ref="B6:B17"/>
    <mergeCell ref="B18:B27"/>
    <mergeCell ref="A28:A51"/>
    <mergeCell ref="B28:C28"/>
    <mergeCell ref="B29:B40"/>
    <mergeCell ref="B41:B51"/>
    <mergeCell ref="A52:A72"/>
    <mergeCell ref="B52:C52"/>
    <mergeCell ref="B53:B64"/>
    <mergeCell ref="B65:B72"/>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983"/>
  <sheetViews>
    <sheetView workbookViewId="0"/>
  </sheetViews>
  <sheetFormatPr defaultColWidth="12.5703125" defaultRowHeight="15" customHeight="1" x14ac:dyDescent="0.2"/>
  <cols>
    <col min="1" max="9" width="11.42578125" customWidth="1"/>
    <col min="10" max="10" width="12.28515625" customWidth="1"/>
    <col min="11" max="26" width="11.42578125" customWidth="1"/>
  </cols>
  <sheetData>
    <row r="1" spans="1:26" ht="48.75" customHeight="1" x14ac:dyDescent="0.2">
      <c r="A1" s="689" t="s">
        <v>662</v>
      </c>
      <c r="B1" s="690"/>
      <c r="C1" s="690"/>
      <c r="D1" s="690"/>
      <c r="E1" s="690"/>
      <c r="F1" s="690"/>
      <c r="G1" s="690"/>
      <c r="H1" s="690"/>
      <c r="I1" s="690"/>
      <c r="J1" s="690"/>
      <c r="K1" s="199"/>
      <c r="L1" s="199"/>
      <c r="M1" s="199"/>
      <c r="N1" s="199"/>
      <c r="O1" s="199"/>
      <c r="P1" s="199"/>
      <c r="Q1" s="199"/>
      <c r="R1" s="199"/>
      <c r="S1" s="199"/>
      <c r="T1" s="199"/>
      <c r="U1" s="199"/>
      <c r="V1" s="199"/>
      <c r="W1" s="199"/>
      <c r="X1" s="199"/>
      <c r="Y1" s="199"/>
      <c r="Z1" s="199"/>
    </row>
    <row r="2" spans="1:26" ht="45" customHeight="1" x14ac:dyDescent="0.2">
      <c r="A2" s="691"/>
      <c r="B2" s="670"/>
      <c r="C2" s="670"/>
      <c r="D2" s="670"/>
      <c r="E2" s="670"/>
      <c r="F2" s="670"/>
      <c r="G2" s="670"/>
      <c r="H2" s="670"/>
      <c r="I2" s="670"/>
      <c r="J2" s="670"/>
      <c r="K2" s="199"/>
      <c r="L2" s="199"/>
      <c r="M2" s="199"/>
      <c r="N2" s="199"/>
      <c r="O2" s="199"/>
      <c r="P2" s="199"/>
      <c r="Q2" s="199"/>
      <c r="R2" s="199"/>
      <c r="S2" s="199"/>
      <c r="T2" s="199"/>
      <c r="U2" s="199"/>
      <c r="V2" s="199"/>
      <c r="W2" s="199"/>
      <c r="X2" s="199"/>
      <c r="Y2" s="199"/>
      <c r="Z2" s="199"/>
    </row>
    <row r="3" spans="1:26" ht="14.25" customHeight="1" x14ac:dyDescent="0.2">
      <c r="A3" s="200"/>
      <c r="B3" s="201" t="s">
        <v>663</v>
      </c>
      <c r="C3" s="201" t="s">
        <v>664</v>
      </c>
      <c r="D3" s="201" t="s">
        <v>665</v>
      </c>
      <c r="E3" s="201" t="s">
        <v>666</v>
      </c>
      <c r="F3" s="201" t="s">
        <v>667</v>
      </c>
      <c r="G3" s="201" t="s">
        <v>668</v>
      </c>
      <c r="H3" s="201" t="s">
        <v>669</v>
      </c>
      <c r="I3" s="201" t="s">
        <v>670</v>
      </c>
      <c r="J3" s="201" t="s">
        <v>671</v>
      </c>
      <c r="K3" s="201" t="s">
        <v>672</v>
      </c>
      <c r="L3" s="199"/>
      <c r="M3" s="199"/>
      <c r="N3" s="199"/>
      <c r="O3" s="199"/>
      <c r="P3" s="199"/>
      <c r="Q3" s="199"/>
      <c r="R3" s="199"/>
      <c r="S3" s="199"/>
      <c r="T3" s="199"/>
      <c r="U3" s="199"/>
      <c r="V3" s="199"/>
      <c r="W3" s="199"/>
      <c r="X3" s="199"/>
      <c r="Y3" s="199"/>
      <c r="Z3" s="199"/>
    </row>
    <row r="4" spans="1:26" ht="14.25" customHeight="1" x14ac:dyDescent="0.2">
      <c r="A4" s="202" t="s">
        <v>673</v>
      </c>
      <c r="B4" s="203">
        <v>3.9</v>
      </c>
      <c r="C4" s="203">
        <v>4.0999999999999996</v>
      </c>
      <c r="D4" s="204">
        <v>2.8</v>
      </c>
      <c r="E4" s="203">
        <v>4.16</v>
      </c>
      <c r="F4" s="203">
        <v>5</v>
      </c>
      <c r="G4" s="203">
        <v>4</v>
      </c>
      <c r="H4" s="205">
        <v>5</v>
      </c>
      <c r="I4" s="203">
        <v>4</v>
      </c>
      <c r="J4" s="206">
        <v>3.75</v>
      </c>
      <c r="K4" s="207">
        <v>3.6</v>
      </c>
      <c r="L4" s="199"/>
      <c r="M4" s="199"/>
      <c r="N4" s="199"/>
      <c r="O4" s="199"/>
      <c r="P4" s="199"/>
      <c r="Q4" s="199"/>
      <c r="R4" s="199"/>
      <c r="S4" s="199"/>
      <c r="T4" s="199"/>
      <c r="U4" s="199"/>
      <c r="V4" s="199"/>
      <c r="W4" s="199"/>
      <c r="X4" s="199"/>
      <c r="Y4" s="199"/>
      <c r="Z4" s="199"/>
    </row>
    <row r="5" spans="1:26" ht="14.25" customHeight="1" x14ac:dyDescent="0.2">
      <c r="A5" s="200" t="s">
        <v>674</v>
      </c>
      <c r="B5" s="206">
        <v>3.69</v>
      </c>
      <c r="C5" s="206">
        <v>3.67</v>
      </c>
      <c r="D5" s="204">
        <v>3.2</v>
      </c>
      <c r="E5" s="206">
        <v>3.69</v>
      </c>
      <c r="F5" s="203">
        <v>4.5</v>
      </c>
      <c r="G5" s="203">
        <v>4.33</v>
      </c>
      <c r="H5" s="205">
        <v>4.29</v>
      </c>
      <c r="I5" s="204">
        <v>3.4</v>
      </c>
      <c r="J5" s="208" t="s">
        <v>675</v>
      </c>
      <c r="K5" s="207">
        <v>3.33</v>
      </c>
      <c r="L5" s="199"/>
      <c r="M5" s="199"/>
      <c r="N5" s="199"/>
      <c r="O5" s="199"/>
      <c r="P5" s="199"/>
      <c r="Q5" s="199"/>
      <c r="R5" s="199"/>
      <c r="S5" s="199"/>
      <c r="T5" s="199"/>
      <c r="U5" s="199"/>
      <c r="V5" s="199"/>
      <c r="W5" s="199"/>
      <c r="X5" s="199"/>
      <c r="Y5" s="199"/>
      <c r="Z5" s="199"/>
    </row>
    <row r="6" spans="1:26" ht="14.25" customHeight="1" x14ac:dyDescent="0.2">
      <c r="A6" s="202" t="s">
        <v>676</v>
      </c>
      <c r="B6" s="206">
        <v>3.7</v>
      </c>
      <c r="C6" s="209">
        <v>3.4</v>
      </c>
      <c r="D6" s="204">
        <v>3.4</v>
      </c>
      <c r="E6" s="209">
        <v>3.5</v>
      </c>
      <c r="F6" s="203">
        <v>4</v>
      </c>
      <c r="G6" s="203">
        <v>4.5</v>
      </c>
      <c r="H6" s="210">
        <v>4.3</v>
      </c>
      <c r="I6" s="208" t="s">
        <v>675</v>
      </c>
      <c r="J6" s="208" t="s">
        <v>675</v>
      </c>
      <c r="K6" s="208" t="s">
        <v>675</v>
      </c>
      <c r="L6" s="199"/>
      <c r="M6" s="199"/>
      <c r="N6" s="199"/>
      <c r="O6" s="199"/>
      <c r="P6" s="199"/>
      <c r="Q6" s="199"/>
      <c r="R6" s="199"/>
      <c r="S6" s="199"/>
      <c r="T6" s="199"/>
      <c r="U6" s="199"/>
      <c r="V6" s="199"/>
      <c r="W6" s="199"/>
      <c r="X6" s="199"/>
      <c r="Y6" s="199"/>
      <c r="Z6" s="199"/>
    </row>
    <row r="7" spans="1:26" ht="14.25" customHeight="1" x14ac:dyDescent="0.2">
      <c r="A7" s="211" t="s">
        <v>677</v>
      </c>
      <c r="B7" s="203">
        <v>3.8</v>
      </c>
      <c r="C7" s="208" t="s">
        <v>675</v>
      </c>
      <c r="D7" s="203">
        <v>4.0999999999999996</v>
      </c>
      <c r="E7" s="203">
        <v>3.9</v>
      </c>
      <c r="F7" s="208" t="s">
        <v>675</v>
      </c>
      <c r="G7" s="204">
        <v>3.6</v>
      </c>
      <c r="H7" s="212">
        <v>3.7</v>
      </c>
      <c r="I7" s="204">
        <v>3.3</v>
      </c>
      <c r="J7" s="203">
        <v>4.3</v>
      </c>
      <c r="K7" s="208" t="s">
        <v>675</v>
      </c>
      <c r="L7" s="199"/>
      <c r="M7" s="199"/>
      <c r="N7" s="199"/>
      <c r="O7" s="199"/>
      <c r="P7" s="199"/>
      <c r="Q7" s="199"/>
      <c r="R7" s="199"/>
      <c r="S7" s="199"/>
      <c r="T7" s="199"/>
      <c r="U7" s="199"/>
      <c r="V7" s="199"/>
      <c r="W7" s="199"/>
      <c r="X7" s="199"/>
      <c r="Y7" s="199"/>
      <c r="Z7" s="199"/>
    </row>
    <row r="8" spans="1:26" ht="14.25" customHeight="1" x14ac:dyDescent="0.2">
      <c r="A8" s="213" t="s">
        <v>8</v>
      </c>
      <c r="B8" s="214" t="s">
        <v>37</v>
      </c>
      <c r="C8" s="214" t="s">
        <v>37</v>
      </c>
      <c r="D8" s="214" t="s">
        <v>37</v>
      </c>
      <c r="E8" s="214" t="s">
        <v>37</v>
      </c>
      <c r="F8" s="214" t="s">
        <v>37</v>
      </c>
      <c r="G8" s="214" t="s">
        <v>37</v>
      </c>
      <c r="H8" s="214" t="s">
        <v>37</v>
      </c>
      <c r="I8" s="214" t="s">
        <v>37</v>
      </c>
      <c r="J8" s="214" t="s">
        <v>37</v>
      </c>
      <c r="K8" s="214" t="s">
        <v>37</v>
      </c>
      <c r="L8" s="199"/>
      <c r="M8" s="199"/>
      <c r="N8" s="199"/>
      <c r="O8" s="199"/>
      <c r="P8" s="199"/>
      <c r="Q8" s="199"/>
      <c r="R8" s="199"/>
      <c r="S8" s="199"/>
      <c r="T8" s="199"/>
      <c r="U8" s="199"/>
      <c r="V8" s="199"/>
      <c r="W8" s="199"/>
      <c r="X8" s="199"/>
      <c r="Y8" s="199"/>
      <c r="Z8" s="199"/>
    </row>
    <row r="9" spans="1:26" ht="14.25" customHeight="1" x14ac:dyDescent="0.2">
      <c r="A9" s="215" t="s">
        <v>9</v>
      </c>
      <c r="B9" s="214">
        <v>0.8</v>
      </c>
      <c r="C9" s="214">
        <v>0.8</v>
      </c>
      <c r="D9" s="214">
        <v>0.8</v>
      </c>
      <c r="E9" s="214">
        <v>0.8</v>
      </c>
      <c r="F9" s="214">
        <v>0.8</v>
      </c>
      <c r="G9" s="214">
        <v>0.8</v>
      </c>
      <c r="H9" s="214">
        <v>0.8</v>
      </c>
      <c r="I9" s="214">
        <v>0.8</v>
      </c>
      <c r="J9" s="214">
        <v>0.8</v>
      </c>
      <c r="K9" s="214">
        <v>0.8</v>
      </c>
      <c r="L9" s="199"/>
      <c r="M9" s="199"/>
      <c r="N9" s="199"/>
      <c r="O9" s="199"/>
      <c r="P9" s="199"/>
      <c r="Q9" s="199"/>
      <c r="R9" s="199"/>
      <c r="S9" s="199"/>
      <c r="T9" s="199"/>
      <c r="U9" s="199"/>
      <c r="V9" s="199"/>
      <c r="W9" s="199"/>
      <c r="X9" s="199"/>
      <c r="Y9" s="199"/>
      <c r="Z9" s="199"/>
    </row>
    <row r="10" spans="1:26" ht="17.25" customHeight="1" x14ac:dyDescent="0.2">
      <c r="A10" s="686" t="s">
        <v>678</v>
      </c>
      <c r="B10" s="687"/>
      <c r="C10" s="687"/>
      <c r="D10" s="687"/>
      <c r="E10" s="687"/>
      <c r="F10" s="687"/>
      <c r="G10" s="687"/>
      <c r="H10" s="687"/>
      <c r="I10" s="199"/>
      <c r="J10" s="199"/>
      <c r="K10" s="199"/>
      <c r="L10" s="199"/>
      <c r="M10" s="199"/>
      <c r="N10" s="199"/>
      <c r="O10" s="199"/>
      <c r="P10" s="199"/>
      <c r="Q10" s="199"/>
      <c r="R10" s="199"/>
      <c r="S10" s="199"/>
      <c r="T10" s="199"/>
      <c r="U10" s="199"/>
      <c r="V10" s="199"/>
      <c r="W10" s="199"/>
      <c r="X10" s="199"/>
      <c r="Y10" s="199"/>
      <c r="Z10" s="199"/>
    </row>
    <row r="11" spans="1:26" ht="19.5" customHeight="1" x14ac:dyDescent="0.2">
      <c r="A11" s="692" t="s">
        <v>679</v>
      </c>
      <c r="B11" s="618"/>
      <c r="C11" s="618"/>
      <c r="D11" s="618"/>
      <c r="E11" s="618"/>
      <c r="F11" s="618"/>
      <c r="G11" s="618"/>
      <c r="H11" s="618"/>
      <c r="I11" s="199"/>
      <c r="J11" s="199"/>
      <c r="K11" s="199"/>
      <c r="L11" s="199"/>
      <c r="M11" s="199"/>
      <c r="N11" s="199"/>
      <c r="O11" s="199"/>
      <c r="P11" s="199"/>
      <c r="Q11" s="199"/>
      <c r="R11" s="199"/>
      <c r="S11" s="199"/>
      <c r="T11" s="199"/>
      <c r="U11" s="199"/>
      <c r="V11" s="199"/>
      <c r="W11" s="199"/>
      <c r="X11" s="199"/>
      <c r="Y11" s="199"/>
      <c r="Z11" s="199"/>
    </row>
    <row r="12" spans="1:26" ht="24" customHeight="1" x14ac:dyDescent="0.2">
      <c r="A12" s="618"/>
      <c r="B12" s="618"/>
      <c r="C12" s="618"/>
      <c r="D12" s="618"/>
      <c r="E12" s="618"/>
      <c r="F12" s="618"/>
      <c r="G12" s="618"/>
      <c r="H12" s="618"/>
      <c r="I12" s="199"/>
      <c r="J12" s="199"/>
      <c r="K12" s="199"/>
      <c r="L12" s="199"/>
      <c r="M12" s="199"/>
      <c r="N12" s="199"/>
      <c r="O12" s="199"/>
      <c r="P12" s="199"/>
      <c r="Q12" s="199"/>
      <c r="R12" s="199"/>
      <c r="S12" s="199"/>
      <c r="T12" s="199"/>
      <c r="U12" s="199"/>
      <c r="V12" s="199"/>
      <c r="W12" s="199"/>
      <c r="X12" s="199"/>
      <c r="Y12" s="199"/>
      <c r="Z12" s="199"/>
    </row>
    <row r="13" spans="1:26" ht="14.25" customHeight="1" x14ac:dyDescent="0.2">
      <c r="A13" s="216"/>
      <c r="B13" s="217" t="s">
        <v>680</v>
      </c>
      <c r="C13" s="217" t="s">
        <v>681</v>
      </c>
      <c r="D13" s="199"/>
      <c r="E13" s="199"/>
      <c r="F13" s="199"/>
      <c r="G13" s="199"/>
      <c r="H13" s="199"/>
      <c r="I13" s="199"/>
      <c r="J13" s="199"/>
      <c r="K13" s="199"/>
      <c r="L13" s="199"/>
      <c r="M13" s="199"/>
      <c r="N13" s="199"/>
      <c r="O13" s="199"/>
      <c r="P13" s="199"/>
      <c r="Q13" s="199"/>
      <c r="R13" s="199"/>
      <c r="S13" s="199"/>
      <c r="T13" s="199"/>
      <c r="U13" s="199"/>
      <c r="V13" s="199"/>
      <c r="W13" s="199"/>
      <c r="X13" s="199"/>
      <c r="Y13" s="199"/>
      <c r="Z13" s="199"/>
    </row>
    <row r="14" spans="1:26" ht="14.25" customHeight="1" x14ac:dyDescent="0.2">
      <c r="A14" s="218" t="s">
        <v>673</v>
      </c>
      <c r="B14" s="219">
        <v>1.81</v>
      </c>
      <c r="C14" s="220">
        <v>2.74</v>
      </c>
      <c r="D14" s="199"/>
      <c r="E14" s="199"/>
      <c r="F14" s="199"/>
      <c r="G14" s="199"/>
      <c r="H14" s="199"/>
      <c r="I14" s="199"/>
      <c r="J14" s="199"/>
      <c r="K14" s="199"/>
      <c r="L14" s="199"/>
      <c r="M14" s="199"/>
      <c r="N14" s="199"/>
      <c r="O14" s="199"/>
      <c r="P14" s="199"/>
      <c r="Q14" s="199"/>
      <c r="R14" s="199"/>
      <c r="S14" s="199"/>
      <c r="T14" s="199"/>
      <c r="U14" s="199"/>
      <c r="V14" s="199"/>
      <c r="W14" s="199"/>
      <c r="X14" s="199"/>
      <c r="Y14" s="199"/>
      <c r="Z14" s="199"/>
    </row>
    <row r="15" spans="1:26" ht="14.25" customHeight="1" x14ac:dyDescent="0.2">
      <c r="A15" s="200" t="s">
        <v>674</v>
      </c>
      <c r="B15" s="204">
        <v>2.1800000000000002</v>
      </c>
      <c r="C15" s="221">
        <v>2.5299999999999998</v>
      </c>
      <c r="D15" s="199"/>
      <c r="E15" s="199"/>
      <c r="F15" s="199"/>
      <c r="G15" s="199"/>
      <c r="H15" s="199"/>
      <c r="I15" s="199"/>
      <c r="J15" s="199"/>
      <c r="K15" s="199"/>
      <c r="L15" s="199"/>
      <c r="M15" s="199"/>
      <c r="N15" s="199"/>
      <c r="O15" s="199"/>
      <c r="P15" s="199"/>
      <c r="Q15" s="199"/>
      <c r="R15" s="199"/>
      <c r="S15" s="199"/>
      <c r="T15" s="199"/>
      <c r="U15" s="199"/>
      <c r="V15" s="199"/>
      <c r="W15" s="199"/>
      <c r="X15" s="199"/>
      <c r="Y15" s="199"/>
      <c r="Z15" s="199"/>
    </row>
    <row r="16" spans="1:26" ht="18" customHeight="1" x14ac:dyDescent="0.2">
      <c r="A16" s="200" t="s">
        <v>676</v>
      </c>
      <c r="B16" s="204">
        <v>1.9</v>
      </c>
      <c r="C16" s="221">
        <v>2.9</v>
      </c>
      <c r="D16" s="199"/>
      <c r="E16" s="199"/>
      <c r="F16" s="199"/>
      <c r="G16" s="199"/>
      <c r="H16" s="199"/>
      <c r="I16" s="199"/>
      <c r="J16" s="199"/>
      <c r="K16" s="199"/>
      <c r="L16" s="199"/>
      <c r="M16" s="199"/>
      <c r="N16" s="199"/>
      <c r="O16" s="199"/>
      <c r="P16" s="199"/>
      <c r="Q16" s="199"/>
      <c r="R16" s="199"/>
      <c r="S16" s="199"/>
      <c r="T16" s="199"/>
      <c r="U16" s="199"/>
      <c r="V16" s="199"/>
      <c r="W16" s="199"/>
      <c r="X16" s="199"/>
      <c r="Y16" s="199"/>
      <c r="Z16" s="199"/>
    </row>
    <row r="17" spans="1:26" ht="15" customHeight="1" x14ac:dyDescent="0.2">
      <c r="A17" s="222" t="s">
        <v>677</v>
      </c>
      <c r="B17" s="204">
        <v>1.9</v>
      </c>
      <c r="C17" s="223" t="s">
        <v>20</v>
      </c>
      <c r="D17" s="199"/>
      <c r="E17" s="199"/>
      <c r="F17" s="199"/>
      <c r="G17" s="199"/>
      <c r="H17" s="199"/>
      <c r="I17" s="199"/>
      <c r="J17" s="199"/>
      <c r="K17" s="199"/>
      <c r="L17" s="199"/>
      <c r="M17" s="199"/>
      <c r="N17" s="199"/>
      <c r="O17" s="199"/>
      <c r="P17" s="199"/>
      <c r="Q17" s="199"/>
      <c r="R17" s="199"/>
      <c r="S17" s="199"/>
      <c r="T17" s="199"/>
      <c r="U17" s="199"/>
      <c r="V17" s="199"/>
      <c r="W17" s="199"/>
      <c r="X17" s="199"/>
      <c r="Y17" s="199"/>
      <c r="Z17" s="199"/>
    </row>
    <row r="18" spans="1:26" ht="14.25" customHeight="1" x14ac:dyDescent="0.2">
      <c r="A18" s="213" t="s">
        <v>8</v>
      </c>
      <c r="B18" s="224" t="s">
        <v>185</v>
      </c>
      <c r="C18" s="224" t="s">
        <v>185</v>
      </c>
      <c r="D18" s="199"/>
      <c r="E18" s="199"/>
      <c r="F18" s="199"/>
      <c r="G18" s="199"/>
      <c r="H18" s="199"/>
      <c r="I18" s="199"/>
      <c r="J18" s="199"/>
      <c r="K18" s="199"/>
      <c r="L18" s="199"/>
      <c r="M18" s="199"/>
      <c r="N18" s="199"/>
      <c r="O18" s="199"/>
      <c r="P18" s="199"/>
      <c r="Q18" s="199"/>
      <c r="R18" s="199"/>
      <c r="S18" s="199"/>
      <c r="T18" s="199"/>
      <c r="U18" s="199"/>
      <c r="V18" s="199"/>
      <c r="W18" s="199"/>
      <c r="X18" s="199"/>
      <c r="Y18" s="199"/>
      <c r="Z18" s="199"/>
    </row>
    <row r="19" spans="1:26" ht="14.25" customHeight="1" x14ac:dyDescent="0.2">
      <c r="A19" s="213" t="s">
        <v>9</v>
      </c>
      <c r="B19" s="225">
        <v>0.8</v>
      </c>
      <c r="C19" s="225">
        <v>0.8</v>
      </c>
      <c r="D19" s="199"/>
      <c r="E19" s="199"/>
      <c r="F19" s="199"/>
      <c r="G19" s="199"/>
      <c r="H19" s="199"/>
      <c r="I19" s="199"/>
      <c r="J19" s="199"/>
      <c r="K19" s="199"/>
      <c r="L19" s="199"/>
      <c r="M19" s="199"/>
      <c r="N19" s="199"/>
      <c r="O19" s="199"/>
      <c r="P19" s="199"/>
      <c r="Q19" s="199"/>
      <c r="R19" s="199"/>
      <c r="S19" s="199"/>
      <c r="T19" s="199"/>
      <c r="U19" s="199"/>
      <c r="V19" s="199"/>
      <c r="W19" s="199"/>
      <c r="X19" s="199"/>
      <c r="Y19" s="199"/>
      <c r="Z19" s="199"/>
    </row>
    <row r="20" spans="1:26" ht="14.25" customHeight="1" x14ac:dyDescent="0.2">
      <c r="A20" s="226"/>
      <c r="B20" s="226"/>
      <c r="C20" s="226"/>
      <c r="D20" s="199"/>
      <c r="E20" s="199"/>
      <c r="F20" s="199"/>
      <c r="G20" s="199"/>
      <c r="H20" s="199"/>
      <c r="I20" s="199"/>
      <c r="J20" s="199"/>
      <c r="K20" s="199"/>
      <c r="L20" s="199"/>
      <c r="M20" s="199"/>
      <c r="N20" s="199"/>
      <c r="O20" s="199"/>
      <c r="P20" s="199"/>
      <c r="Q20" s="199"/>
      <c r="R20" s="199"/>
      <c r="S20" s="199"/>
      <c r="T20" s="199"/>
      <c r="U20" s="199"/>
      <c r="V20" s="199"/>
      <c r="W20" s="199"/>
      <c r="X20" s="199"/>
      <c r="Y20" s="199"/>
      <c r="Z20" s="199"/>
    </row>
    <row r="21" spans="1:26" ht="14.25" customHeight="1" x14ac:dyDescent="0.2">
      <c r="A21" s="692" t="s">
        <v>682</v>
      </c>
      <c r="B21" s="618"/>
      <c r="C21" s="618"/>
      <c r="D21" s="618"/>
      <c r="E21" s="618"/>
      <c r="F21" s="618"/>
      <c r="G21" s="618"/>
      <c r="H21" s="618"/>
      <c r="I21" s="618"/>
      <c r="J21" s="618"/>
      <c r="K21" s="199"/>
      <c r="L21" s="199"/>
      <c r="M21" s="199"/>
      <c r="N21" s="199"/>
      <c r="O21" s="199"/>
      <c r="P21" s="199"/>
      <c r="Q21" s="199"/>
      <c r="R21" s="199"/>
      <c r="S21" s="199"/>
      <c r="T21" s="199"/>
      <c r="U21" s="199"/>
      <c r="V21" s="199"/>
      <c r="W21" s="199"/>
      <c r="X21" s="199"/>
      <c r="Y21" s="199"/>
      <c r="Z21" s="199"/>
    </row>
    <row r="22" spans="1:26" ht="15" customHeight="1" x14ac:dyDescent="0.2">
      <c r="A22" s="670"/>
      <c r="B22" s="670"/>
      <c r="C22" s="670"/>
      <c r="D22" s="670"/>
      <c r="E22" s="670"/>
      <c r="F22" s="670"/>
      <c r="G22" s="670"/>
      <c r="H22" s="670"/>
      <c r="I22" s="670"/>
      <c r="J22" s="670"/>
      <c r="K22" s="199"/>
      <c r="L22" s="199"/>
      <c r="M22" s="199"/>
      <c r="N22" s="199"/>
      <c r="O22" s="199"/>
      <c r="P22" s="199"/>
      <c r="Q22" s="199"/>
      <c r="R22" s="199"/>
      <c r="S22" s="199"/>
      <c r="T22" s="199"/>
      <c r="U22" s="199"/>
      <c r="V22" s="199"/>
      <c r="W22" s="199"/>
      <c r="X22" s="199"/>
      <c r="Y22" s="199"/>
      <c r="Z22" s="199"/>
    </row>
    <row r="23" spans="1:26" ht="14.25" customHeight="1" x14ac:dyDescent="0.2">
      <c r="A23" s="218"/>
      <c r="B23" s="201" t="s">
        <v>663</v>
      </c>
      <c r="C23" s="201" t="s">
        <v>664</v>
      </c>
      <c r="D23" s="201" t="s">
        <v>665</v>
      </c>
      <c r="E23" s="201" t="s">
        <v>669</v>
      </c>
      <c r="F23" s="201" t="s">
        <v>670</v>
      </c>
      <c r="G23" s="201" t="s">
        <v>668</v>
      </c>
      <c r="H23" s="201" t="s">
        <v>666</v>
      </c>
      <c r="I23" s="201" t="s">
        <v>671</v>
      </c>
      <c r="J23" s="201" t="s">
        <v>667</v>
      </c>
      <c r="K23" s="201" t="s">
        <v>672</v>
      </c>
      <c r="L23" s="199"/>
      <c r="M23" s="199"/>
      <c r="N23" s="199"/>
      <c r="O23" s="199"/>
      <c r="P23" s="199"/>
      <c r="Q23" s="199"/>
      <c r="R23" s="199"/>
      <c r="S23" s="199"/>
      <c r="T23" s="199"/>
      <c r="U23" s="199"/>
      <c r="V23" s="199"/>
      <c r="W23" s="199"/>
      <c r="X23" s="199"/>
      <c r="Y23" s="199"/>
      <c r="Z23" s="199"/>
    </row>
    <row r="24" spans="1:26" ht="14.25" customHeight="1" x14ac:dyDescent="0.2">
      <c r="A24" s="227" t="s">
        <v>673</v>
      </c>
      <c r="B24" s="228">
        <v>3.33</v>
      </c>
      <c r="C24" s="203">
        <v>3.93</v>
      </c>
      <c r="D24" s="204">
        <v>3</v>
      </c>
      <c r="E24" s="203">
        <v>4</v>
      </c>
      <c r="F24" s="203">
        <v>4</v>
      </c>
      <c r="G24" s="207">
        <v>3.43</v>
      </c>
      <c r="H24" s="205">
        <v>4.0199999999999996</v>
      </c>
      <c r="I24" s="203">
        <v>3.25</v>
      </c>
      <c r="J24" s="203">
        <v>4.5</v>
      </c>
      <c r="K24" s="203">
        <v>3.8</v>
      </c>
      <c r="L24" s="199"/>
      <c r="M24" s="199"/>
      <c r="N24" s="199"/>
      <c r="O24" s="199"/>
      <c r="P24" s="199"/>
      <c r="Q24" s="199"/>
      <c r="R24" s="199"/>
      <c r="S24" s="199"/>
      <c r="T24" s="199"/>
      <c r="U24" s="199"/>
      <c r="V24" s="199"/>
      <c r="W24" s="199"/>
      <c r="X24" s="199"/>
      <c r="Y24" s="199"/>
      <c r="Z24" s="199"/>
    </row>
    <row r="25" spans="1:26" ht="14.25" customHeight="1" x14ac:dyDescent="0.2">
      <c r="A25" s="200" t="s">
        <v>674</v>
      </c>
      <c r="B25" s="221">
        <v>3.56</v>
      </c>
      <c r="C25" s="221">
        <v>3.89</v>
      </c>
      <c r="D25" s="206">
        <v>3.2</v>
      </c>
      <c r="E25" s="203">
        <v>3.86</v>
      </c>
      <c r="F25" s="206">
        <v>3.4</v>
      </c>
      <c r="G25" s="203">
        <v>4.22</v>
      </c>
      <c r="H25" s="205">
        <v>3.57</v>
      </c>
      <c r="I25" s="208" t="s">
        <v>675</v>
      </c>
      <c r="J25" s="203">
        <v>4.2</v>
      </c>
      <c r="K25" s="207">
        <v>3.33</v>
      </c>
      <c r="L25" s="199"/>
      <c r="M25" s="199"/>
      <c r="N25" s="199"/>
      <c r="O25" s="199"/>
      <c r="P25" s="199"/>
      <c r="Q25" s="199"/>
      <c r="R25" s="199"/>
      <c r="S25" s="199"/>
      <c r="T25" s="199"/>
      <c r="U25" s="199"/>
      <c r="V25" s="199"/>
      <c r="W25" s="199"/>
      <c r="X25" s="199"/>
      <c r="Y25" s="199"/>
      <c r="Z25" s="199"/>
    </row>
    <row r="26" spans="1:26" ht="15" customHeight="1" x14ac:dyDescent="0.2">
      <c r="A26" s="200" t="s">
        <v>676</v>
      </c>
      <c r="B26" s="206">
        <v>3.4</v>
      </c>
      <c r="C26" s="221">
        <v>3.9</v>
      </c>
      <c r="D26" s="206">
        <v>3.4</v>
      </c>
      <c r="E26" s="221">
        <v>3.7</v>
      </c>
      <c r="F26" s="208" t="s">
        <v>20</v>
      </c>
      <c r="G26" s="203">
        <v>4.5</v>
      </c>
      <c r="H26" s="229">
        <v>3.4</v>
      </c>
      <c r="I26" s="203">
        <v>4.3</v>
      </c>
      <c r="J26" s="203">
        <v>4</v>
      </c>
      <c r="K26" s="208" t="s">
        <v>675</v>
      </c>
      <c r="L26" s="199"/>
      <c r="M26" s="199"/>
      <c r="N26" s="199"/>
      <c r="O26" s="199"/>
      <c r="P26" s="199"/>
      <c r="Q26" s="199"/>
      <c r="R26" s="199"/>
      <c r="S26" s="199"/>
      <c r="T26" s="199"/>
      <c r="U26" s="199"/>
      <c r="V26" s="199"/>
      <c r="W26" s="199"/>
      <c r="X26" s="199"/>
      <c r="Y26" s="199"/>
      <c r="Z26" s="199"/>
    </row>
    <row r="27" spans="1:26" ht="14.25" customHeight="1" x14ac:dyDescent="0.2">
      <c r="A27" s="222" t="s">
        <v>677</v>
      </c>
      <c r="B27" s="206">
        <v>3.4</v>
      </c>
      <c r="C27" s="208" t="s">
        <v>20</v>
      </c>
      <c r="D27" s="206">
        <v>3.4</v>
      </c>
      <c r="E27" s="204">
        <v>3</v>
      </c>
      <c r="F27" s="204">
        <v>2.7</v>
      </c>
      <c r="G27" s="203">
        <v>3.7</v>
      </c>
      <c r="H27" s="203">
        <v>3.6</v>
      </c>
      <c r="I27" s="203">
        <v>4.7</v>
      </c>
      <c r="J27" s="208" t="s">
        <v>20</v>
      </c>
      <c r="K27" s="208" t="s">
        <v>675</v>
      </c>
      <c r="L27" s="199"/>
      <c r="M27" s="199"/>
      <c r="N27" s="199"/>
      <c r="O27" s="199"/>
      <c r="P27" s="199"/>
      <c r="Q27" s="199"/>
      <c r="R27" s="199"/>
      <c r="S27" s="199"/>
      <c r="T27" s="199"/>
      <c r="U27" s="199"/>
      <c r="V27" s="199"/>
      <c r="W27" s="199"/>
      <c r="X27" s="199"/>
      <c r="Y27" s="199"/>
      <c r="Z27" s="199"/>
    </row>
    <row r="28" spans="1:26" ht="14.25" customHeight="1" x14ac:dyDescent="0.2">
      <c r="A28" s="230" t="s">
        <v>8</v>
      </c>
      <c r="B28" s="214" t="s">
        <v>72</v>
      </c>
      <c r="C28" s="214" t="s">
        <v>72</v>
      </c>
      <c r="D28" s="214" t="s">
        <v>72</v>
      </c>
      <c r="E28" s="214" t="s">
        <v>72</v>
      </c>
      <c r="F28" s="214" t="s">
        <v>72</v>
      </c>
      <c r="G28" s="214" t="s">
        <v>72</v>
      </c>
      <c r="H28" s="214" t="s">
        <v>72</v>
      </c>
      <c r="I28" s="214" t="s">
        <v>72</v>
      </c>
      <c r="J28" s="214" t="s">
        <v>72</v>
      </c>
      <c r="K28" s="214" t="s">
        <v>72</v>
      </c>
      <c r="L28" s="199"/>
      <c r="M28" s="199"/>
      <c r="N28" s="199"/>
      <c r="O28" s="199"/>
      <c r="P28" s="199"/>
      <c r="Q28" s="199"/>
      <c r="R28" s="199"/>
      <c r="S28" s="199"/>
      <c r="T28" s="199"/>
      <c r="U28" s="199"/>
      <c r="V28" s="199"/>
      <c r="W28" s="199"/>
      <c r="X28" s="199"/>
      <c r="Y28" s="199"/>
      <c r="Z28" s="199"/>
    </row>
    <row r="29" spans="1:26" ht="14.25" customHeight="1" x14ac:dyDescent="0.2">
      <c r="A29" s="231" t="s">
        <v>9</v>
      </c>
      <c r="B29" s="214">
        <v>0.8</v>
      </c>
      <c r="C29" s="214">
        <v>0.8</v>
      </c>
      <c r="D29" s="214">
        <v>0.8</v>
      </c>
      <c r="E29" s="214">
        <v>0.8</v>
      </c>
      <c r="F29" s="214">
        <v>0.8</v>
      </c>
      <c r="G29" s="214">
        <v>0.8</v>
      </c>
      <c r="H29" s="214">
        <v>0.8</v>
      </c>
      <c r="I29" s="214">
        <v>0.8</v>
      </c>
      <c r="J29" s="214">
        <v>0.8</v>
      </c>
      <c r="K29" s="214">
        <v>0.8</v>
      </c>
      <c r="L29" s="199"/>
      <c r="M29" s="199"/>
      <c r="N29" s="199"/>
      <c r="O29" s="199"/>
      <c r="P29" s="199"/>
      <c r="Q29" s="199"/>
      <c r="R29" s="199"/>
      <c r="S29" s="199"/>
      <c r="T29" s="199"/>
      <c r="U29" s="199"/>
      <c r="V29" s="199"/>
      <c r="W29" s="199"/>
      <c r="X29" s="199"/>
      <c r="Y29" s="199"/>
      <c r="Z29" s="199"/>
    </row>
    <row r="30" spans="1:26" ht="14.25" customHeight="1" x14ac:dyDescent="0.2">
      <c r="A30" s="686" t="s">
        <v>678</v>
      </c>
      <c r="B30" s="687"/>
      <c r="C30" s="687"/>
      <c r="D30" s="687"/>
      <c r="E30" s="687"/>
      <c r="F30" s="687"/>
      <c r="G30" s="687"/>
      <c r="H30" s="687"/>
      <c r="I30" s="199"/>
      <c r="J30" s="199"/>
      <c r="K30" s="199"/>
      <c r="L30" s="199"/>
      <c r="M30" s="199"/>
      <c r="N30" s="199"/>
      <c r="O30" s="199"/>
      <c r="P30" s="199"/>
      <c r="Q30" s="199"/>
      <c r="R30" s="199"/>
      <c r="S30" s="199"/>
      <c r="T30" s="199"/>
      <c r="U30" s="199"/>
      <c r="V30" s="199"/>
      <c r="W30" s="199"/>
      <c r="X30" s="199"/>
      <c r="Y30" s="199"/>
      <c r="Z30" s="199"/>
    </row>
    <row r="31" spans="1:26" ht="14.25" customHeight="1" x14ac:dyDescent="0.2">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row>
    <row r="32" spans="1:26" ht="26.25" customHeight="1" x14ac:dyDescent="0.2">
      <c r="A32" s="685" t="s">
        <v>683</v>
      </c>
      <c r="B32" s="618"/>
      <c r="C32" s="618"/>
      <c r="D32" s="618"/>
      <c r="E32" s="618"/>
      <c r="F32" s="618"/>
      <c r="G32" s="618"/>
      <c r="H32" s="618"/>
      <c r="I32" s="618"/>
      <c r="J32" s="618"/>
      <c r="K32" s="199"/>
      <c r="L32" s="199"/>
      <c r="M32" s="199"/>
      <c r="N32" s="199"/>
      <c r="O32" s="199"/>
      <c r="P32" s="199"/>
      <c r="Q32" s="199"/>
      <c r="R32" s="199"/>
      <c r="S32" s="199"/>
      <c r="T32" s="199"/>
      <c r="U32" s="199"/>
      <c r="V32" s="199"/>
      <c r="W32" s="199"/>
      <c r="X32" s="199"/>
      <c r="Y32" s="199"/>
      <c r="Z32" s="199"/>
    </row>
    <row r="33" spans="1:26" ht="14.25" customHeight="1" x14ac:dyDescent="0.2">
      <c r="A33" s="218"/>
      <c r="B33" s="201" t="s">
        <v>663</v>
      </c>
      <c r="C33" s="201" t="s">
        <v>664</v>
      </c>
      <c r="D33" s="201" t="s">
        <v>665</v>
      </c>
      <c r="E33" s="201" t="s">
        <v>669</v>
      </c>
      <c r="F33" s="201" t="s">
        <v>670</v>
      </c>
      <c r="G33" s="201" t="s">
        <v>668</v>
      </c>
      <c r="H33" s="201" t="s">
        <v>666</v>
      </c>
      <c r="I33" s="201" t="s">
        <v>671</v>
      </c>
      <c r="J33" s="201" t="s">
        <v>667</v>
      </c>
      <c r="K33" s="201" t="s">
        <v>672</v>
      </c>
      <c r="L33" s="199"/>
      <c r="M33" s="199"/>
      <c r="N33" s="199"/>
      <c r="O33" s="199"/>
      <c r="P33" s="199"/>
      <c r="Q33" s="199"/>
      <c r="R33" s="199"/>
      <c r="S33" s="199"/>
      <c r="T33" s="199"/>
      <c r="U33" s="199"/>
      <c r="V33" s="199"/>
      <c r="W33" s="199"/>
      <c r="X33" s="199"/>
      <c r="Y33" s="199"/>
      <c r="Z33" s="199"/>
    </row>
    <row r="34" spans="1:26" ht="14.25" customHeight="1" x14ac:dyDescent="0.2">
      <c r="A34" s="227" t="s">
        <v>673</v>
      </c>
      <c r="B34" s="232">
        <v>0.62690000000000001</v>
      </c>
      <c r="C34" s="233">
        <v>0.88880000000000003</v>
      </c>
      <c r="D34" s="234">
        <v>0.4</v>
      </c>
      <c r="E34" s="235">
        <v>1</v>
      </c>
      <c r="F34" s="235">
        <v>1</v>
      </c>
      <c r="G34" s="233">
        <v>0.71419999999999995</v>
      </c>
      <c r="H34" s="235">
        <v>0.8</v>
      </c>
      <c r="I34" s="236">
        <v>0.5</v>
      </c>
      <c r="J34" s="235">
        <v>0.75</v>
      </c>
      <c r="K34" s="235">
        <v>0.8</v>
      </c>
      <c r="L34" s="199"/>
      <c r="M34" s="199"/>
      <c r="N34" s="199"/>
      <c r="O34" s="199"/>
      <c r="P34" s="199"/>
      <c r="Q34" s="199"/>
      <c r="R34" s="199"/>
      <c r="S34" s="199"/>
      <c r="T34" s="199"/>
      <c r="U34" s="199"/>
      <c r="V34" s="199"/>
      <c r="W34" s="199"/>
      <c r="X34" s="199"/>
      <c r="Y34" s="199"/>
      <c r="Z34" s="199"/>
    </row>
    <row r="35" spans="1:26" ht="14.25" customHeight="1" x14ac:dyDescent="0.2">
      <c r="A35" s="227" t="s">
        <v>674</v>
      </c>
      <c r="B35" s="233">
        <v>0.76780000000000004</v>
      </c>
      <c r="C35" s="237" t="s">
        <v>20</v>
      </c>
      <c r="D35" s="235">
        <v>0.8</v>
      </c>
      <c r="E35" s="233">
        <v>0.85699999999999998</v>
      </c>
      <c r="F35" s="238">
        <v>0.6</v>
      </c>
      <c r="G35" s="233">
        <v>0.88900000000000001</v>
      </c>
      <c r="H35" s="235">
        <v>0.7</v>
      </c>
      <c r="I35" s="208" t="s">
        <v>675</v>
      </c>
      <c r="J35" s="235">
        <v>0.7</v>
      </c>
      <c r="K35" s="239">
        <v>0.33329999999999999</v>
      </c>
      <c r="L35" s="199"/>
      <c r="M35" s="199"/>
      <c r="N35" s="199"/>
      <c r="O35" s="199"/>
      <c r="P35" s="199"/>
      <c r="Q35" s="199"/>
      <c r="R35" s="199"/>
      <c r="S35" s="199"/>
      <c r="T35" s="199"/>
      <c r="U35" s="199"/>
      <c r="V35" s="199"/>
      <c r="W35" s="199"/>
      <c r="X35" s="199"/>
      <c r="Y35" s="199"/>
      <c r="Z35" s="199"/>
    </row>
    <row r="36" spans="1:26" ht="15" customHeight="1" x14ac:dyDescent="0.2">
      <c r="A36" s="223" t="s">
        <v>676</v>
      </c>
      <c r="B36" s="233">
        <v>0.71199999999999997</v>
      </c>
      <c r="C36" s="233">
        <v>0.77800000000000002</v>
      </c>
      <c r="D36" s="235">
        <v>1</v>
      </c>
      <c r="E36" s="233">
        <v>0.66700000000000004</v>
      </c>
      <c r="F36" s="237" t="s">
        <v>20</v>
      </c>
      <c r="G36" s="235">
        <v>1</v>
      </c>
      <c r="H36" s="233">
        <v>0.69399999999999995</v>
      </c>
      <c r="I36" s="233">
        <v>0.66700000000000004</v>
      </c>
      <c r="J36" s="233">
        <v>0.83299999999999996</v>
      </c>
      <c r="K36" s="208" t="s">
        <v>675</v>
      </c>
      <c r="L36" s="199"/>
      <c r="M36" s="199"/>
      <c r="N36" s="199"/>
      <c r="O36" s="199"/>
      <c r="P36" s="199"/>
      <c r="Q36" s="199"/>
      <c r="R36" s="199"/>
      <c r="S36" s="199"/>
      <c r="T36" s="199"/>
      <c r="U36" s="199"/>
      <c r="V36" s="199"/>
      <c r="W36" s="199"/>
      <c r="X36" s="199"/>
      <c r="Y36" s="199"/>
      <c r="Z36" s="199"/>
    </row>
    <row r="37" spans="1:26" ht="14.25" customHeight="1" x14ac:dyDescent="0.2">
      <c r="A37" s="223" t="s">
        <v>677</v>
      </c>
      <c r="B37" s="233">
        <v>0.66900000000000004</v>
      </c>
      <c r="C37" s="237" t="s">
        <v>20</v>
      </c>
      <c r="D37" s="234">
        <v>0.57099999999999995</v>
      </c>
      <c r="E37" s="234">
        <v>0.33300000000000002</v>
      </c>
      <c r="F37" s="233">
        <v>0.66700000000000004</v>
      </c>
      <c r="G37" s="233">
        <v>0.85699999999999998</v>
      </c>
      <c r="H37" s="233">
        <v>0.74099999999999999</v>
      </c>
      <c r="I37" s="233">
        <v>0.66700000000000004</v>
      </c>
      <c r="J37" s="237" t="s">
        <v>20</v>
      </c>
      <c r="K37" s="208" t="s">
        <v>675</v>
      </c>
      <c r="L37" s="199"/>
      <c r="M37" s="199"/>
      <c r="N37" s="199"/>
      <c r="O37" s="199"/>
      <c r="P37" s="199"/>
      <c r="Q37" s="199"/>
      <c r="R37" s="199"/>
      <c r="S37" s="199"/>
      <c r="T37" s="199"/>
      <c r="U37" s="199"/>
      <c r="V37" s="199"/>
      <c r="W37" s="199"/>
      <c r="X37" s="199"/>
      <c r="Y37" s="199"/>
      <c r="Z37" s="199"/>
    </row>
    <row r="38" spans="1:26" ht="14.25" customHeight="1" x14ac:dyDescent="0.2">
      <c r="A38" s="230" t="s">
        <v>8</v>
      </c>
      <c r="B38" s="240">
        <v>0.65</v>
      </c>
      <c r="C38" s="240">
        <v>0.65</v>
      </c>
      <c r="D38" s="240">
        <v>0.65</v>
      </c>
      <c r="E38" s="240">
        <v>0.65</v>
      </c>
      <c r="F38" s="240">
        <v>0.65</v>
      </c>
      <c r="G38" s="240">
        <v>0.65</v>
      </c>
      <c r="H38" s="240">
        <v>0.65</v>
      </c>
      <c r="I38" s="240">
        <v>0.65</v>
      </c>
      <c r="J38" s="240">
        <v>0.65</v>
      </c>
      <c r="K38" s="240">
        <v>0.65</v>
      </c>
      <c r="L38" s="199"/>
      <c r="M38" s="199"/>
      <c r="N38" s="199"/>
      <c r="O38" s="199"/>
      <c r="P38" s="199"/>
      <c r="Q38" s="199"/>
      <c r="R38" s="199"/>
      <c r="S38" s="199"/>
      <c r="T38" s="199"/>
      <c r="U38" s="199"/>
      <c r="V38" s="199"/>
      <c r="W38" s="199"/>
      <c r="X38" s="199"/>
      <c r="Y38" s="199"/>
      <c r="Z38" s="199"/>
    </row>
    <row r="39" spans="1:26" ht="14.25" customHeight="1" x14ac:dyDescent="0.2">
      <c r="A39" s="230" t="s">
        <v>9</v>
      </c>
      <c r="B39" s="240">
        <v>0.75</v>
      </c>
      <c r="C39" s="240">
        <v>0.75</v>
      </c>
      <c r="D39" s="240">
        <v>0.75</v>
      </c>
      <c r="E39" s="240">
        <v>0.75</v>
      </c>
      <c r="F39" s="240">
        <v>0.75</v>
      </c>
      <c r="G39" s="240">
        <v>0.75</v>
      </c>
      <c r="H39" s="240">
        <v>0.75</v>
      </c>
      <c r="I39" s="240">
        <v>0.75</v>
      </c>
      <c r="J39" s="240">
        <v>0.75</v>
      </c>
      <c r="K39" s="214">
        <v>0.8</v>
      </c>
      <c r="L39" s="199"/>
      <c r="M39" s="199"/>
      <c r="N39" s="199"/>
      <c r="O39" s="199"/>
      <c r="P39" s="199"/>
      <c r="Q39" s="199"/>
      <c r="R39" s="199"/>
      <c r="S39" s="199"/>
      <c r="T39" s="199"/>
      <c r="U39" s="199"/>
      <c r="V39" s="199"/>
      <c r="W39" s="199"/>
      <c r="X39" s="199"/>
      <c r="Y39" s="199"/>
      <c r="Z39" s="199"/>
    </row>
    <row r="40" spans="1:26" ht="14.25" customHeight="1" x14ac:dyDescent="0.2">
      <c r="A40" s="686" t="s">
        <v>678</v>
      </c>
      <c r="B40" s="687"/>
      <c r="C40" s="687"/>
      <c r="D40" s="687"/>
      <c r="E40" s="687"/>
      <c r="F40" s="687"/>
      <c r="G40" s="687"/>
      <c r="H40" s="687"/>
      <c r="I40" s="199"/>
      <c r="J40" s="199"/>
      <c r="K40" s="199"/>
      <c r="L40" s="199"/>
      <c r="M40" s="199"/>
      <c r="N40" s="199"/>
      <c r="O40" s="199"/>
      <c r="P40" s="199"/>
      <c r="Q40" s="199"/>
      <c r="R40" s="199"/>
      <c r="S40" s="199"/>
      <c r="T40" s="199"/>
      <c r="U40" s="199"/>
      <c r="V40" s="199"/>
      <c r="W40" s="199"/>
      <c r="X40" s="199"/>
      <c r="Y40" s="199"/>
      <c r="Z40" s="199"/>
    </row>
    <row r="41" spans="1:26" ht="14.25" customHeight="1" x14ac:dyDescent="0.2">
      <c r="A41" s="241"/>
      <c r="B41" s="242"/>
      <c r="C41" s="242"/>
      <c r="D41" s="242"/>
      <c r="E41" s="242"/>
      <c r="F41" s="242"/>
      <c r="G41" s="242"/>
      <c r="H41" s="242"/>
      <c r="I41" s="199"/>
      <c r="J41" s="199"/>
      <c r="K41" s="199"/>
      <c r="L41" s="199"/>
      <c r="M41" s="199"/>
      <c r="N41" s="199"/>
      <c r="O41" s="199"/>
      <c r="P41" s="199"/>
      <c r="Q41" s="199"/>
      <c r="R41" s="199"/>
      <c r="S41" s="199"/>
      <c r="T41" s="199"/>
      <c r="U41" s="199"/>
      <c r="V41" s="199"/>
      <c r="W41" s="199"/>
      <c r="X41" s="199"/>
      <c r="Y41" s="199"/>
      <c r="Z41" s="199"/>
    </row>
    <row r="42" spans="1:26" ht="27" customHeight="1" x14ac:dyDescent="0.2">
      <c r="A42" s="685" t="s">
        <v>684</v>
      </c>
      <c r="B42" s="618"/>
      <c r="C42" s="618"/>
      <c r="D42" s="618"/>
      <c r="E42" s="618"/>
      <c r="F42" s="618"/>
      <c r="G42" s="618"/>
      <c r="H42" s="618"/>
      <c r="I42" s="618"/>
      <c r="J42" s="618"/>
      <c r="K42" s="199"/>
      <c r="L42" s="199"/>
      <c r="M42" s="199"/>
      <c r="N42" s="199"/>
      <c r="O42" s="199"/>
      <c r="P42" s="199"/>
      <c r="Q42" s="199"/>
      <c r="R42" s="199"/>
      <c r="S42" s="199"/>
      <c r="T42" s="199"/>
      <c r="U42" s="199"/>
      <c r="V42" s="199"/>
      <c r="W42" s="199"/>
      <c r="X42" s="199"/>
      <c r="Y42" s="199"/>
      <c r="Z42" s="199"/>
    </row>
    <row r="43" spans="1:26" ht="14.25" customHeight="1" x14ac:dyDescent="0.2">
      <c r="A43" s="243"/>
      <c r="B43" s="201" t="s">
        <v>663</v>
      </c>
      <c r="C43" s="201" t="s">
        <v>664</v>
      </c>
      <c r="D43" s="201" t="s">
        <v>665</v>
      </c>
      <c r="E43" s="201" t="s">
        <v>669</v>
      </c>
      <c r="F43" s="201" t="s">
        <v>670</v>
      </c>
      <c r="G43" s="201" t="s">
        <v>668</v>
      </c>
      <c r="H43" s="201" t="s">
        <v>666</v>
      </c>
      <c r="I43" s="201" t="s">
        <v>671</v>
      </c>
      <c r="J43" s="201" t="s">
        <v>667</v>
      </c>
      <c r="K43" s="201" t="s">
        <v>672</v>
      </c>
      <c r="L43" s="199"/>
      <c r="M43" s="199"/>
      <c r="N43" s="199"/>
      <c r="O43" s="199"/>
      <c r="P43" s="199"/>
      <c r="Q43" s="199"/>
      <c r="R43" s="199"/>
      <c r="S43" s="199"/>
      <c r="T43" s="199"/>
      <c r="U43" s="199"/>
      <c r="V43" s="199"/>
      <c r="W43" s="199"/>
      <c r="X43" s="199"/>
      <c r="Y43" s="199"/>
      <c r="Z43" s="199"/>
    </row>
    <row r="44" spans="1:26" ht="14.25" customHeight="1" x14ac:dyDescent="0.2">
      <c r="A44" s="244" t="s">
        <v>673</v>
      </c>
      <c r="B44" s="203">
        <v>3.55</v>
      </c>
      <c r="C44" s="203">
        <v>4.04</v>
      </c>
      <c r="D44" s="203">
        <v>4.5999999999999996</v>
      </c>
      <c r="E44" s="203">
        <v>5</v>
      </c>
      <c r="F44" s="203">
        <v>5</v>
      </c>
      <c r="G44" s="203">
        <v>4</v>
      </c>
      <c r="H44" s="203">
        <v>4.33</v>
      </c>
      <c r="I44" s="203">
        <v>3.75</v>
      </c>
      <c r="J44" s="203">
        <v>4.75</v>
      </c>
      <c r="K44" s="203">
        <v>4.4000000000000004</v>
      </c>
      <c r="L44" s="199"/>
      <c r="M44" s="199"/>
      <c r="N44" s="199"/>
      <c r="O44" s="199"/>
      <c r="P44" s="199"/>
      <c r="Q44" s="199"/>
      <c r="R44" s="199"/>
      <c r="S44" s="199"/>
      <c r="T44" s="199"/>
      <c r="U44" s="199"/>
      <c r="V44" s="199"/>
      <c r="W44" s="199"/>
      <c r="X44" s="199"/>
      <c r="Y44" s="199"/>
      <c r="Z44" s="199"/>
    </row>
    <row r="45" spans="1:26" ht="14.25" customHeight="1" x14ac:dyDescent="0.2">
      <c r="A45" s="245" t="s">
        <v>674</v>
      </c>
      <c r="B45" s="246">
        <v>3.48</v>
      </c>
      <c r="C45" s="246">
        <v>3.89</v>
      </c>
      <c r="D45" s="203">
        <v>3.6</v>
      </c>
      <c r="E45" s="203">
        <v>4.1399999999999997</v>
      </c>
      <c r="F45" s="203">
        <v>4</v>
      </c>
      <c r="G45" s="203">
        <v>4.1100000000000003</v>
      </c>
      <c r="H45" s="203">
        <v>4.13</v>
      </c>
      <c r="I45" s="208" t="s">
        <v>675</v>
      </c>
      <c r="J45" s="203">
        <v>4.5</v>
      </c>
      <c r="K45" s="203">
        <v>3.33</v>
      </c>
      <c r="L45" s="199"/>
      <c r="M45" s="199"/>
      <c r="N45" s="199"/>
      <c r="O45" s="199"/>
      <c r="P45" s="199"/>
      <c r="Q45" s="199"/>
      <c r="R45" s="199"/>
      <c r="S45" s="199"/>
      <c r="T45" s="199"/>
      <c r="U45" s="199"/>
      <c r="V45" s="199"/>
      <c r="W45" s="199"/>
      <c r="X45" s="199"/>
      <c r="Y45" s="199"/>
      <c r="Z45" s="199"/>
    </row>
    <row r="46" spans="1:26" ht="15" customHeight="1" x14ac:dyDescent="0.2">
      <c r="A46" s="247" t="s">
        <v>676</v>
      </c>
      <c r="B46" s="246">
        <v>3.5</v>
      </c>
      <c r="C46" s="246">
        <v>3.8</v>
      </c>
      <c r="D46" s="246">
        <v>4.8</v>
      </c>
      <c r="E46" s="246">
        <v>5</v>
      </c>
      <c r="F46" s="248" t="s">
        <v>20</v>
      </c>
      <c r="G46" s="246">
        <v>4.2</v>
      </c>
      <c r="H46" s="246">
        <v>4</v>
      </c>
      <c r="I46" s="248" t="s">
        <v>20</v>
      </c>
      <c r="J46" s="246">
        <v>5</v>
      </c>
      <c r="K46" s="208" t="s">
        <v>675</v>
      </c>
      <c r="L46" s="199"/>
      <c r="M46" s="199"/>
      <c r="N46" s="199"/>
      <c r="O46" s="199"/>
      <c r="P46" s="199"/>
      <c r="Q46" s="199"/>
      <c r="R46" s="199"/>
      <c r="S46" s="199"/>
      <c r="T46" s="199"/>
      <c r="U46" s="199"/>
      <c r="V46" s="199"/>
      <c r="W46" s="199"/>
      <c r="X46" s="199"/>
      <c r="Y46" s="199"/>
      <c r="Z46" s="199"/>
    </row>
    <row r="47" spans="1:26" ht="14.25" customHeight="1" x14ac:dyDescent="0.2">
      <c r="A47" s="247" t="s">
        <v>677</v>
      </c>
      <c r="B47" s="249">
        <v>3.6</v>
      </c>
      <c r="C47" s="248" t="s">
        <v>20</v>
      </c>
      <c r="D47" s="249">
        <v>3.6</v>
      </c>
      <c r="E47" s="249">
        <v>4.3</v>
      </c>
      <c r="F47" s="249">
        <v>3</v>
      </c>
      <c r="G47" s="249">
        <v>3.6</v>
      </c>
      <c r="H47" s="249">
        <v>4</v>
      </c>
      <c r="I47" s="249">
        <v>4.7</v>
      </c>
      <c r="J47" s="248" t="s">
        <v>20</v>
      </c>
      <c r="K47" s="208" t="s">
        <v>675</v>
      </c>
      <c r="L47" s="199"/>
      <c r="M47" s="199"/>
      <c r="N47" s="199"/>
      <c r="O47" s="199"/>
      <c r="P47" s="199"/>
      <c r="Q47" s="199"/>
      <c r="R47" s="199"/>
      <c r="S47" s="199"/>
      <c r="T47" s="199"/>
      <c r="U47" s="199"/>
      <c r="V47" s="199"/>
      <c r="W47" s="199"/>
      <c r="X47" s="199"/>
      <c r="Y47" s="199"/>
      <c r="Z47" s="199"/>
    </row>
    <row r="48" spans="1:26" ht="14.25" customHeight="1" x14ac:dyDescent="0.2">
      <c r="A48" s="213" t="s">
        <v>8</v>
      </c>
      <c r="B48" s="214" t="s">
        <v>71</v>
      </c>
      <c r="C48" s="214">
        <v>0.6</v>
      </c>
      <c r="D48" s="214" t="s">
        <v>71</v>
      </c>
      <c r="E48" s="214" t="s">
        <v>71</v>
      </c>
      <c r="F48" s="214" t="s">
        <v>71</v>
      </c>
      <c r="G48" s="214" t="s">
        <v>71</v>
      </c>
      <c r="H48" s="214" t="s">
        <v>71</v>
      </c>
      <c r="I48" s="214" t="s">
        <v>71</v>
      </c>
      <c r="J48" s="214" t="s">
        <v>71</v>
      </c>
      <c r="K48" s="214" t="s">
        <v>71</v>
      </c>
      <c r="L48" s="199"/>
      <c r="M48" s="199"/>
      <c r="N48" s="199"/>
      <c r="O48" s="199"/>
      <c r="P48" s="199"/>
      <c r="Q48" s="199"/>
      <c r="R48" s="199"/>
      <c r="S48" s="199"/>
      <c r="T48" s="199"/>
      <c r="U48" s="199"/>
      <c r="V48" s="199"/>
      <c r="W48" s="199"/>
      <c r="X48" s="199"/>
      <c r="Y48" s="199"/>
      <c r="Z48" s="199"/>
    </row>
    <row r="49" spans="1:26" ht="14.25" customHeight="1" x14ac:dyDescent="0.2">
      <c r="A49" s="215" t="s">
        <v>9</v>
      </c>
      <c r="B49" s="214" t="s">
        <v>96</v>
      </c>
      <c r="C49" s="214">
        <v>0.8</v>
      </c>
      <c r="D49" s="214" t="s">
        <v>96</v>
      </c>
      <c r="E49" s="214" t="s">
        <v>96</v>
      </c>
      <c r="F49" s="214" t="s">
        <v>96</v>
      </c>
      <c r="G49" s="214" t="s">
        <v>96</v>
      </c>
      <c r="H49" s="214" t="s">
        <v>96</v>
      </c>
      <c r="I49" s="214" t="s">
        <v>96</v>
      </c>
      <c r="J49" s="214" t="s">
        <v>96</v>
      </c>
      <c r="K49" s="214">
        <v>0.8</v>
      </c>
      <c r="L49" s="199"/>
      <c r="M49" s="199"/>
      <c r="N49" s="199"/>
      <c r="O49" s="199"/>
      <c r="P49" s="199"/>
      <c r="Q49" s="199"/>
      <c r="R49" s="199"/>
      <c r="S49" s="199"/>
      <c r="T49" s="199"/>
      <c r="U49" s="199"/>
      <c r="V49" s="199"/>
      <c r="W49" s="199"/>
      <c r="X49" s="199"/>
      <c r="Y49" s="199"/>
      <c r="Z49" s="199"/>
    </row>
    <row r="50" spans="1:26" ht="14.25" customHeight="1" x14ac:dyDescent="0.2">
      <c r="A50" s="686" t="s">
        <v>678</v>
      </c>
      <c r="B50" s="687"/>
      <c r="C50" s="687"/>
      <c r="D50" s="687"/>
      <c r="E50" s="687"/>
      <c r="F50" s="687"/>
      <c r="G50" s="687"/>
      <c r="H50" s="687"/>
      <c r="N50" s="199"/>
      <c r="O50" s="199"/>
      <c r="P50" s="199"/>
      <c r="Q50" s="199"/>
      <c r="R50" s="199"/>
      <c r="S50" s="199"/>
      <c r="T50" s="199"/>
      <c r="U50" s="199"/>
      <c r="V50" s="199"/>
      <c r="W50" s="199"/>
      <c r="X50" s="199"/>
      <c r="Y50" s="199"/>
      <c r="Z50" s="199"/>
    </row>
    <row r="51" spans="1:26" ht="14.25" customHeight="1" x14ac:dyDescent="0.2">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row>
    <row r="52" spans="1:26" ht="46.5" customHeight="1" x14ac:dyDescent="0.2">
      <c r="A52" s="685" t="s">
        <v>685</v>
      </c>
      <c r="B52" s="618"/>
      <c r="C52" s="618"/>
      <c r="D52" s="618"/>
      <c r="E52" s="618"/>
      <c r="F52" s="618"/>
      <c r="G52" s="618"/>
      <c r="H52" s="618"/>
      <c r="I52" s="618"/>
      <c r="J52" s="618"/>
      <c r="K52" s="199"/>
      <c r="L52" s="199"/>
      <c r="M52" s="199"/>
      <c r="N52" s="199"/>
      <c r="O52" s="199"/>
      <c r="P52" s="199"/>
      <c r="Q52" s="199"/>
      <c r="R52" s="199"/>
      <c r="S52" s="199"/>
      <c r="T52" s="199"/>
      <c r="U52" s="199"/>
      <c r="V52" s="199"/>
      <c r="W52" s="199"/>
      <c r="X52" s="199"/>
      <c r="Y52" s="199"/>
      <c r="Z52" s="199"/>
    </row>
    <row r="53" spans="1:26" ht="14.25" customHeight="1" x14ac:dyDescent="0.2">
      <c r="A53" s="243"/>
      <c r="B53" s="201" t="s">
        <v>663</v>
      </c>
      <c r="C53" s="201" t="s">
        <v>664</v>
      </c>
      <c r="D53" s="201" t="s">
        <v>665</v>
      </c>
      <c r="E53" s="201" t="s">
        <v>669</v>
      </c>
      <c r="F53" s="201" t="s">
        <v>670</v>
      </c>
      <c r="G53" s="201" t="s">
        <v>668</v>
      </c>
      <c r="H53" s="201" t="s">
        <v>666</v>
      </c>
      <c r="I53" s="201" t="s">
        <v>671</v>
      </c>
      <c r="J53" s="201" t="s">
        <v>667</v>
      </c>
      <c r="K53" s="201" t="s">
        <v>672</v>
      </c>
      <c r="L53" s="199"/>
      <c r="M53" s="199"/>
      <c r="N53" s="199"/>
      <c r="O53" s="199"/>
      <c r="P53" s="199"/>
      <c r="Q53" s="199"/>
      <c r="R53" s="199"/>
      <c r="S53" s="199"/>
      <c r="T53" s="199"/>
      <c r="U53" s="199"/>
      <c r="V53" s="199"/>
      <c r="W53" s="199"/>
      <c r="X53" s="199"/>
      <c r="Y53" s="199"/>
      <c r="Z53" s="199"/>
    </row>
    <row r="54" spans="1:26" ht="14.25" customHeight="1" x14ac:dyDescent="0.2">
      <c r="A54" s="250" t="s">
        <v>673</v>
      </c>
      <c r="B54" s="251">
        <v>2.2599999999999998</v>
      </c>
      <c r="C54" s="203">
        <v>3.07</v>
      </c>
      <c r="D54" s="204">
        <v>2.2999999999999998</v>
      </c>
      <c r="E54" s="252">
        <v>3</v>
      </c>
      <c r="F54" s="253">
        <v>4</v>
      </c>
      <c r="G54" s="203">
        <v>3.78</v>
      </c>
      <c r="H54" s="254">
        <v>3.4</v>
      </c>
      <c r="I54" s="203">
        <v>3.12</v>
      </c>
      <c r="J54" s="203">
        <v>4.12</v>
      </c>
      <c r="K54" s="203">
        <v>3.6</v>
      </c>
      <c r="L54" s="199"/>
      <c r="M54" s="199"/>
      <c r="N54" s="199"/>
      <c r="O54" s="199"/>
      <c r="P54" s="199"/>
      <c r="Q54" s="199"/>
      <c r="R54" s="199"/>
      <c r="S54" s="199"/>
      <c r="T54" s="199"/>
      <c r="U54" s="199"/>
      <c r="V54" s="199"/>
      <c r="W54" s="199"/>
      <c r="X54" s="199"/>
      <c r="Y54" s="199"/>
      <c r="Z54" s="199"/>
    </row>
    <row r="55" spans="1:26" ht="14.25" customHeight="1" x14ac:dyDescent="0.2">
      <c r="A55" s="200" t="s">
        <v>674</v>
      </c>
      <c r="B55" s="255">
        <v>2.44</v>
      </c>
      <c r="C55" s="255">
        <v>2.78</v>
      </c>
      <c r="D55" s="256">
        <v>2.6</v>
      </c>
      <c r="E55" s="257">
        <v>4</v>
      </c>
      <c r="F55" s="258">
        <v>3.8</v>
      </c>
      <c r="G55" s="252">
        <v>3.89</v>
      </c>
      <c r="H55" s="255">
        <v>2.99</v>
      </c>
      <c r="I55" s="259" t="s">
        <v>20</v>
      </c>
      <c r="J55" s="252">
        <v>3.7</v>
      </c>
      <c r="K55" s="203">
        <v>3.67</v>
      </c>
      <c r="L55" s="199"/>
      <c r="M55" s="199"/>
      <c r="N55" s="199"/>
      <c r="O55" s="199"/>
      <c r="P55" s="199"/>
      <c r="Q55" s="199"/>
      <c r="R55" s="199"/>
      <c r="S55" s="199"/>
      <c r="T55" s="199"/>
      <c r="U55" s="199"/>
      <c r="V55" s="199"/>
      <c r="W55" s="199"/>
      <c r="X55" s="199"/>
      <c r="Y55" s="199"/>
      <c r="Z55" s="199"/>
    </row>
    <row r="56" spans="1:26" ht="14.25" customHeight="1" x14ac:dyDescent="0.2">
      <c r="A56" s="260" t="s">
        <v>676</v>
      </c>
      <c r="B56" s="261">
        <v>2.2000000000000002</v>
      </c>
      <c r="C56" s="257">
        <v>3.1</v>
      </c>
      <c r="D56" s="254">
        <v>3.4</v>
      </c>
      <c r="E56" s="257">
        <v>3.7</v>
      </c>
      <c r="F56" s="259" t="s">
        <v>20</v>
      </c>
      <c r="G56" s="257">
        <v>4</v>
      </c>
      <c r="H56" s="262">
        <v>2.9</v>
      </c>
      <c r="I56" s="259" t="s">
        <v>20</v>
      </c>
      <c r="J56" s="257">
        <v>3</v>
      </c>
      <c r="K56" s="208" t="s">
        <v>675</v>
      </c>
      <c r="L56" s="199"/>
      <c r="M56" s="199"/>
      <c r="N56" s="199"/>
      <c r="O56" s="199"/>
      <c r="P56" s="199"/>
      <c r="Q56" s="199"/>
      <c r="R56" s="199"/>
      <c r="S56" s="199"/>
      <c r="T56" s="199"/>
      <c r="U56" s="199"/>
      <c r="V56" s="199"/>
      <c r="W56" s="199"/>
      <c r="X56" s="199"/>
      <c r="Y56" s="199"/>
      <c r="Z56" s="199"/>
    </row>
    <row r="57" spans="1:26" ht="14.25" customHeight="1" x14ac:dyDescent="0.2">
      <c r="A57" s="263" t="s">
        <v>677</v>
      </c>
      <c r="B57" s="264">
        <v>2.2000000000000002</v>
      </c>
      <c r="C57" s="259" t="s">
        <v>20</v>
      </c>
      <c r="D57" s="254">
        <v>3.3</v>
      </c>
      <c r="E57" s="264">
        <v>2.2999999999999998</v>
      </c>
      <c r="F57" s="254">
        <v>3.7</v>
      </c>
      <c r="G57" s="254">
        <v>4</v>
      </c>
      <c r="H57" s="254">
        <v>3.2</v>
      </c>
      <c r="I57" s="254">
        <v>3.7</v>
      </c>
      <c r="J57" s="259" t="s">
        <v>20</v>
      </c>
      <c r="K57" s="208" t="s">
        <v>675</v>
      </c>
      <c r="L57" s="199"/>
      <c r="M57" s="199"/>
      <c r="N57" s="199"/>
      <c r="O57" s="199"/>
      <c r="P57" s="199"/>
      <c r="Q57" s="199"/>
      <c r="R57" s="199"/>
      <c r="S57" s="199"/>
      <c r="T57" s="199"/>
      <c r="U57" s="199"/>
      <c r="V57" s="199"/>
      <c r="W57" s="199"/>
      <c r="X57" s="199"/>
      <c r="Y57" s="199"/>
      <c r="Z57" s="199"/>
    </row>
    <row r="58" spans="1:26" ht="14.25" customHeight="1" x14ac:dyDescent="0.2">
      <c r="A58" s="265" t="s">
        <v>8</v>
      </c>
      <c r="B58" s="214" t="s">
        <v>185</v>
      </c>
      <c r="C58" s="214">
        <v>0.6</v>
      </c>
      <c r="D58" s="214">
        <v>0.6</v>
      </c>
      <c r="E58" s="214">
        <v>0.6</v>
      </c>
      <c r="F58" s="214">
        <v>0.6</v>
      </c>
      <c r="G58" s="214">
        <v>0.6</v>
      </c>
      <c r="H58" s="214">
        <v>0.6</v>
      </c>
      <c r="I58" s="214">
        <v>0.6</v>
      </c>
      <c r="J58" s="266">
        <v>0.6</v>
      </c>
      <c r="K58" s="214" t="s">
        <v>71</v>
      </c>
      <c r="L58" s="199"/>
      <c r="M58" s="199"/>
      <c r="N58" s="199"/>
      <c r="O58" s="199"/>
      <c r="P58" s="199"/>
      <c r="Q58" s="199"/>
      <c r="R58" s="199"/>
      <c r="S58" s="199"/>
      <c r="T58" s="199"/>
      <c r="U58" s="199"/>
      <c r="V58" s="199"/>
      <c r="W58" s="199"/>
      <c r="X58" s="199"/>
      <c r="Y58" s="199"/>
      <c r="Z58" s="199"/>
    </row>
    <row r="59" spans="1:26" ht="14.25" customHeight="1" x14ac:dyDescent="0.2">
      <c r="A59" s="267" t="s">
        <v>9</v>
      </c>
      <c r="B59" s="214">
        <v>0.6</v>
      </c>
      <c r="C59" s="214">
        <v>0.8</v>
      </c>
      <c r="D59" s="214">
        <v>0.8</v>
      </c>
      <c r="E59" s="214">
        <v>0.8</v>
      </c>
      <c r="F59" s="214">
        <v>0.8</v>
      </c>
      <c r="G59" s="214">
        <v>0.8</v>
      </c>
      <c r="H59" s="214">
        <v>0.8</v>
      </c>
      <c r="I59" s="214">
        <v>0.8</v>
      </c>
      <c r="J59" s="266">
        <v>0.8</v>
      </c>
      <c r="K59" s="214">
        <v>0.8</v>
      </c>
      <c r="L59" s="199"/>
      <c r="M59" s="199"/>
      <c r="N59" s="199"/>
      <c r="O59" s="199"/>
      <c r="P59" s="199"/>
      <c r="Q59" s="199"/>
      <c r="R59" s="199"/>
      <c r="S59" s="199"/>
      <c r="T59" s="199"/>
      <c r="U59" s="199"/>
      <c r="V59" s="199"/>
      <c r="W59" s="199"/>
      <c r="X59" s="199"/>
      <c r="Y59" s="199"/>
      <c r="Z59" s="199"/>
    </row>
    <row r="60" spans="1:26" ht="14.25" customHeight="1" x14ac:dyDescent="0.2">
      <c r="A60" s="686" t="s">
        <v>678</v>
      </c>
      <c r="B60" s="687"/>
      <c r="C60" s="687"/>
      <c r="D60" s="687"/>
      <c r="E60" s="687"/>
      <c r="F60" s="687"/>
      <c r="G60" s="687"/>
      <c r="H60" s="687"/>
      <c r="I60" s="199"/>
      <c r="J60" s="199"/>
      <c r="K60" s="199"/>
      <c r="L60" s="199"/>
      <c r="M60" s="199"/>
      <c r="N60" s="199"/>
      <c r="O60" s="199"/>
      <c r="P60" s="199"/>
      <c r="Q60" s="199"/>
      <c r="R60" s="199"/>
      <c r="S60" s="199"/>
      <c r="T60" s="199"/>
      <c r="U60" s="199"/>
      <c r="V60" s="199"/>
      <c r="W60" s="199"/>
      <c r="X60" s="199"/>
      <c r="Y60" s="199"/>
      <c r="Z60" s="199"/>
    </row>
    <row r="61" spans="1:26" ht="14.25" customHeight="1" x14ac:dyDescent="0.2">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row>
    <row r="62" spans="1:26" ht="27.75" customHeight="1" x14ac:dyDescent="0.2">
      <c r="A62" s="685" t="s">
        <v>686</v>
      </c>
      <c r="B62" s="618"/>
      <c r="C62" s="618"/>
      <c r="D62" s="618"/>
      <c r="E62" s="618"/>
      <c r="F62" s="618"/>
      <c r="G62" s="618"/>
      <c r="H62" s="618"/>
      <c r="I62" s="618"/>
      <c r="J62" s="618"/>
      <c r="K62" s="199"/>
      <c r="L62" s="199"/>
      <c r="M62" s="199"/>
      <c r="N62" s="199"/>
      <c r="O62" s="199"/>
      <c r="P62" s="199"/>
      <c r="Q62" s="199"/>
      <c r="R62" s="199"/>
      <c r="S62" s="199"/>
      <c r="T62" s="199"/>
      <c r="U62" s="199"/>
      <c r="V62" s="199"/>
      <c r="W62" s="199"/>
      <c r="X62" s="199"/>
      <c r="Y62" s="199"/>
      <c r="Z62" s="199"/>
    </row>
    <row r="63" spans="1:26" ht="14.25" customHeight="1" x14ac:dyDescent="0.2">
      <c r="A63" s="243"/>
      <c r="B63" s="201" t="s">
        <v>663</v>
      </c>
      <c r="C63" s="201" t="s">
        <v>664</v>
      </c>
      <c r="D63" s="201" t="s">
        <v>665</v>
      </c>
      <c r="E63" s="201" t="s">
        <v>669</v>
      </c>
      <c r="F63" s="201" t="s">
        <v>670</v>
      </c>
      <c r="G63" s="201" t="s">
        <v>668</v>
      </c>
      <c r="H63" s="201" t="s">
        <v>666</v>
      </c>
      <c r="I63" s="201" t="s">
        <v>671</v>
      </c>
      <c r="J63" s="201" t="s">
        <v>667</v>
      </c>
      <c r="K63" s="201" t="s">
        <v>672</v>
      </c>
      <c r="L63" s="199"/>
      <c r="M63" s="199"/>
      <c r="N63" s="199"/>
      <c r="O63" s="199"/>
      <c r="P63" s="199"/>
      <c r="Q63" s="199"/>
      <c r="R63" s="199"/>
      <c r="S63" s="199"/>
      <c r="T63" s="199"/>
      <c r="U63" s="199"/>
      <c r="V63" s="199"/>
      <c r="W63" s="199"/>
      <c r="X63" s="199"/>
      <c r="Y63" s="199"/>
      <c r="Z63" s="199"/>
    </row>
    <row r="64" spans="1:26" ht="14.25" customHeight="1" x14ac:dyDescent="0.2">
      <c r="A64" s="268" t="s">
        <v>673</v>
      </c>
      <c r="B64" s="269">
        <v>3.71</v>
      </c>
      <c r="C64" s="269">
        <v>3.73</v>
      </c>
      <c r="D64" s="270">
        <v>4.75</v>
      </c>
      <c r="E64" s="258">
        <v>4</v>
      </c>
      <c r="F64" s="258">
        <v>5</v>
      </c>
      <c r="G64" s="258">
        <v>3.43</v>
      </c>
      <c r="H64" s="258">
        <v>4.1500000000000004</v>
      </c>
      <c r="I64" s="270">
        <v>3.5</v>
      </c>
      <c r="J64" s="270">
        <v>4.75</v>
      </c>
      <c r="K64" s="207">
        <v>2.8</v>
      </c>
      <c r="L64" s="199"/>
      <c r="M64" s="199"/>
      <c r="N64" s="199"/>
      <c r="O64" s="199"/>
      <c r="P64" s="199"/>
      <c r="Q64" s="199"/>
      <c r="R64" s="199"/>
      <c r="S64" s="199"/>
      <c r="T64" s="199"/>
      <c r="U64" s="199"/>
      <c r="V64" s="199"/>
      <c r="W64" s="199"/>
      <c r="X64" s="199"/>
      <c r="Y64" s="199"/>
      <c r="Z64" s="199"/>
    </row>
    <row r="65" spans="1:26" ht="14.25" customHeight="1" x14ac:dyDescent="0.2">
      <c r="A65" s="271" t="s">
        <v>674</v>
      </c>
      <c r="B65" s="272">
        <v>3.22</v>
      </c>
      <c r="C65" s="273">
        <v>3.5</v>
      </c>
      <c r="D65" s="203">
        <v>3.4</v>
      </c>
      <c r="E65" s="205">
        <v>3.5</v>
      </c>
      <c r="F65" s="274">
        <v>2.6</v>
      </c>
      <c r="G65" s="205">
        <v>3.75</v>
      </c>
      <c r="H65" s="205">
        <v>4</v>
      </c>
      <c r="I65" s="248" t="s">
        <v>20</v>
      </c>
      <c r="J65" s="205">
        <v>4.0999999999999996</v>
      </c>
      <c r="K65" s="203">
        <v>3</v>
      </c>
      <c r="L65" s="199"/>
      <c r="M65" s="199"/>
      <c r="N65" s="199"/>
      <c r="O65" s="199"/>
      <c r="P65" s="199"/>
      <c r="Q65" s="199"/>
      <c r="R65" s="199"/>
      <c r="S65" s="199"/>
      <c r="T65" s="199"/>
      <c r="U65" s="199"/>
      <c r="V65" s="199"/>
      <c r="W65" s="199"/>
      <c r="X65" s="199"/>
      <c r="Y65" s="199"/>
      <c r="Z65" s="199"/>
    </row>
    <row r="66" spans="1:26" ht="14.25" customHeight="1" x14ac:dyDescent="0.2">
      <c r="A66" s="260" t="s">
        <v>676</v>
      </c>
      <c r="B66" s="272">
        <v>3.7</v>
      </c>
      <c r="C66" s="273">
        <v>3.7</v>
      </c>
      <c r="D66" s="249">
        <v>3</v>
      </c>
      <c r="E66" s="273">
        <v>3.3</v>
      </c>
      <c r="F66" s="248" t="s">
        <v>20</v>
      </c>
      <c r="G66" s="273">
        <v>3.2</v>
      </c>
      <c r="H66" s="273">
        <v>3.7</v>
      </c>
      <c r="I66" s="248" t="s">
        <v>20</v>
      </c>
      <c r="J66" s="273">
        <v>4.3</v>
      </c>
      <c r="K66" s="208" t="s">
        <v>675</v>
      </c>
      <c r="L66" s="199"/>
      <c r="M66" s="199"/>
      <c r="N66" s="199"/>
      <c r="O66" s="199"/>
      <c r="P66" s="199"/>
      <c r="Q66" s="199"/>
      <c r="R66" s="199"/>
      <c r="S66" s="199"/>
      <c r="T66" s="199"/>
      <c r="U66" s="199"/>
      <c r="V66" s="199"/>
      <c r="W66" s="199"/>
      <c r="X66" s="199"/>
      <c r="Y66" s="199"/>
      <c r="Z66" s="199"/>
    </row>
    <row r="67" spans="1:26" ht="14.25" customHeight="1" x14ac:dyDescent="0.2">
      <c r="A67" s="263" t="s">
        <v>677</v>
      </c>
      <c r="B67" s="249">
        <v>3.2</v>
      </c>
      <c r="C67" s="248" t="s">
        <v>20</v>
      </c>
      <c r="D67" s="249">
        <v>3</v>
      </c>
      <c r="E67" s="275">
        <v>2.2999999999999998</v>
      </c>
      <c r="F67" s="249">
        <v>3</v>
      </c>
      <c r="G67" s="249">
        <v>3.6</v>
      </c>
      <c r="H67" s="249">
        <v>3.8</v>
      </c>
      <c r="I67" s="249">
        <v>5</v>
      </c>
      <c r="J67" s="248" t="s">
        <v>20</v>
      </c>
      <c r="K67" s="208" t="s">
        <v>675</v>
      </c>
      <c r="L67" s="199"/>
      <c r="M67" s="199"/>
      <c r="N67" s="199"/>
      <c r="O67" s="199"/>
      <c r="P67" s="199"/>
      <c r="Q67" s="199"/>
      <c r="R67" s="199"/>
      <c r="S67" s="199"/>
      <c r="T67" s="199"/>
      <c r="U67" s="199"/>
      <c r="V67" s="199"/>
      <c r="W67" s="199"/>
      <c r="X67" s="199"/>
      <c r="Y67" s="199"/>
      <c r="Z67" s="199"/>
    </row>
    <row r="68" spans="1:26" ht="14.25" customHeight="1" x14ac:dyDescent="0.2">
      <c r="A68" s="265" t="s">
        <v>8</v>
      </c>
      <c r="B68" s="214">
        <v>0.6</v>
      </c>
      <c r="C68" s="214">
        <v>0.6</v>
      </c>
      <c r="D68" s="214">
        <v>0.6</v>
      </c>
      <c r="E68" s="214">
        <v>0.6</v>
      </c>
      <c r="F68" s="214">
        <v>0.6</v>
      </c>
      <c r="G68" s="214">
        <v>0.6</v>
      </c>
      <c r="H68" s="214">
        <v>0.6</v>
      </c>
      <c r="I68" s="214">
        <v>0.6</v>
      </c>
      <c r="J68" s="266">
        <v>0.6</v>
      </c>
      <c r="K68" s="214" t="s">
        <v>71</v>
      </c>
      <c r="L68" s="199"/>
      <c r="M68" s="199"/>
      <c r="N68" s="199"/>
      <c r="O68" s="199"/>
      <c r="P68" s="199"/>
      <c r="Q68" s="199"/>
      <c r="R68" s="199"/>
      <c r="S68" s="199"/>
      <c r="T68" s="199"/>
      <c r="U68" s="199"/>
      <c r="V68" s="199"/>
      <c r="W68" s="199"/>
      <c r="X68" s="199"/>
      <c r="Y68" s="199"/>
      <c r="Z68" s="199"/>
    </row>
    <row r="69" spans="1:26" ht="14.25" customHeight="1" x14ac:dyDescent="0.2">
      <c r="A69" s="267" t="s">
        <v>9</v>
      </c>
      <c r="B69" s="214">
        <v>0.8</v>
      </c>
      <c r="C69" s="214">
        <v>0.8</v>
      </c>
      <c r="D69" s="214">
        <v>0.8</v>
      </c>
      <c r="E69" s="214">
        <v>0.8</v>
      </c>
      <c r="F69" s="214">
        <v>0.8</v>
      </c>
      <c r="G69" s="214">
        <v>0.8</v>
      </c>
      <c r="H69" s="214">
        <v>0.8</v>
      </c>
      <c r="I69" s="214">
        <v>0.8</v>
      </c>
      <c r="J69" s="266">
        <v>0.8</v>
      </c>
      <c r="K69" s="214">
        <v>0.8</v>
      </c>
      <c r="L69" s="199"/>
      <c r="M69" s="199"/>
      <c r="N69" s="199"/>
      <c r="O69" s="199"/>
      <c r="P69" s="199"/>
      <c r="Q69" s="199"/>
      <c r="R69" s="199"/>
      <c r="S69" s="199"/>
      <c r="T69" s="199"/>
      <c r="U69" s="199"/>
      <c r="V69" s="199"/>
      <c r="W69" s="199"/>
      <c r="X69" s="199"/>
      <c r="Y69" s="199"/>
      <c r="Z69" s="199"/>
    </row>
    <row r="70" spans="1:26" ht="14.25" customHeight="1" x14ac:dyDescent="0.2">
      <c r="A70" s="686" t="s">
        <v>678</v>
      </c>
      <c r="B70" s="687"/>
      <c r="C70" s="687"/>
      <c r="D70" s="687"/>
      <c r="E70" s="687"/>
      <c r="F70" s="687"/>
      <c r="G70" s="687"/>
      <c r="H70" s="687"/>
      <c r="I70" s="199"/>
      <c r="J70" s="199"/>
      <c r="K70" s="199"/>
      <c r="L70" s="199"/>
      <c r="M70" s="199"/>
      <c r="N70" s="199"/>
      <c r="O70" s="199"/>
      <c r="P70" s="199"/>
      <c r="Q70" s="199"/>
      <c r="R70" s="199"/>
      <c r="S70" s="199"/>
      <c r="T70" s="199"/>
      <c r="U70" s="199"/>
      <c r="V70" s="199"/>
      <c r="W70" s="199"/>
      <c r="X70" s="199"/>
      <c r="Y70" s="199"/>
      <c r="Z70" s="199"/>
    </row>
    <row r="71" spans="1:26" ht="14.25" customHeight="1" x14ac:dyDescent="0.2">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row>
    <row r="72" spans="1:26" ht="33.75" customHeight="1" x14ac:dyDescent="0.2">
      <c r="A72" s="688" t="s">
        <v>687</v>
      </c>
      <c r="B72" s="670"/>
      <c r="C72" s="670"/>
      <c r="D72" s="670"/>
      <c r="E72" s="670"/>
      <c r="F72" s="670"/>
      <c r="G72" s="670"/>
      <c r="H72" s="670"/>
      <c r="I72" s="670"/>
      <c r="J72" s="670"/>
      <c r="K72" s="199"/>
      <c r="L72" s="199"/>
      <c r="M72" s="199"/>
      <c r="N72" s="199"/>
      <c r="O72" s="199"/>
      <c r="P72" s="199"/>
      <c r="Q72" s="199"/>
      <c r="R72" s="199"/>
      <c r="S72" s="199"/>
      <c r="T72" s="199"/>
      <c r="U72" s="199"/>
      <c r="V72" s="199"/>
      <c r="W72" s="199"/>
      <c r="X72" s="199"/>
      <c r="Y72" s="199"/>
      <c r="Z72" s="199"/>
    </row>
    <row r="73" spans="1:26" ht="14.25" customHeight="1" x14ac:dyDescent="0.2">
      <c r="A73" s="276"/>
      <c r="B73" s="277" t="s">
        <v>663</v>
      </c>
      <c r="C73" s="201" t="s">
        <v>664</v>
      </c>
      <c r="D73" s="201" t="s">
        <v>665</v>
      </c>
      <c r="E73" s="201" t="s">
        <v>669</v>
      </c>
      <c r="F73" s="201" t="s">
        <v>670</v>
      </c>
      <c r="G73" s="201" t="s">
        <v>668</v>
      </c>
      <c r="H73" s="201" t="s">
        <v>666</v>
      </c>
      <c r="I73" s="201" t="s">
        <v>671</v>
      </c>
      <c r="J73" s="201" t="s">
        <v>667</v>
      </c>
      <c r="K73" s="201" t="s">
        <v>672</v>
      </c>
      <c r="M73" s="199"/>
      <c r="N73" s="199"/>
      <c r="O73" s="199"/>
      <c r="P73" s="199"/>
      <c r="Q73" s="199"/>
      <c r="R73" s="199"/>
      <c r="S73" s="199"/>
      <c r="T73" s="199"/>
      <c r="U73" s="199"/>
      <c r="V73" s="199"/>
      <c r="W73" s="199"/>
      <c r="X73" s="199"/>
      <c r="Y73" s="199"/>
      <c r="Z73" s="199"/>
    </row>
    <row r="74" spans="1:26" ht="14.25" customHeight="1" x14ac:dyDescent="0.2">
      <c r="A74" s="278" t="s">
        <v>673</v>
      </c>
      <c r="B74" s="203">
        <v>3.5</v>
      </c>
      <c r="C74" s="203">
        <v>4.1100000000000003</v>
      </c>
      <c r="D74" s="203">
        <v>3.6</v>
      </c>
      <c r="E74" s="203">
        <v>5</v>
      </c>
      <c r="F74" s="203">
        <v>4</v>
      </c>
      <c r="G74" s="203">
        <v>4.29</v>
      </c>
      <c r="H74" s="203">
        <v>4.16</v>
      </c>
      <c r="I74" s="203">
        <v>4.25</v>
      </c>
      <c r="J74" s="203">
        <v>4.75</v>
      </c>
      <c r="K74" s="203">
        <v>3.8</v>
      </c>
      <c r="M74" s="199"/>
      <c r="N74" s="199"/>
      <c r="O74" s="199"/>
      <c r="P74" s="199"/>
      <c r="Q74" s="199"/>
      <c r="R74" s="199"/>
      <c r="S74" s="199"/>
      <c r="T74" s="199"/>
      <c r="U74" s="199"/>
      <c r="V74" s="199"/>
      <c r="W74" s="199"/>
      <c r="X74" s="199"/>
      <c r="Y74" s="199"/>
      <c r="Z74" s="199"/>
    </row>
    <row r="75" spans="1:26" ht="12" customHeight="1" x14ac:dyDescent="0.2">
      <c r="A75" s="200" t="s">
        <v>674</v>
      </c>
      <c r="B75" s="203">
        <v>3.44</v>
      </c>
      <c r="C75" s="203">
        <v>3.61</v>
      </c>
      <c r="D75" s="204">
        <v>2.6</v>
      </c>
      <c r="E75" s="203">
        <v>3.86</v>
      </c>
      <c r="F75" s="203">
        <v>4.2</v>
      </c>
      <c r="G75" s="203">
        <v>4</v>
      </c>
      <c r="H75" s="203">
        <v>3.89</v>
      </c>
      <c r="I75" s="248" t="s">
        <v>20</v>
      </c>
      <c r="J75" s="203">
        <v>3.9</v>
      </c>
      <c r="K75" s="203">
        <v>3</v>
      </c>
      <c r="M75" s="199"/>
      <c r="N75" s="199"/>
      <c r="O75" s="199"/>
      <c r="P75" s="199"/>
      <c r="Q75" s="199"/>
      <c r="R75" s="199"/>
      <c r="S75" s="199"/>
      <c r="T75" s="199"/>
      <c r="U75" s="199"/>
      <c r="V75" s="199"/>
      <c r="W75" s="199"/>
      <c r="X75" s="199"/>
      <c r="Y75" s="199"/>
      <c r="Z75" s="199"/>
    </row>
    <row r="76" spans="1:26" ht="15" customHeight="1" x14ac:dyDescent="0.2">
      <c r="A76" s="218" t="s">
        <v>676</v>
      </c>
      <c r="B76" s="203">
        <v>3.5</v>
      </c>
      <c r="C76" s="203">
        <v>3.9</v>
      </c>
      <c r="D76" s="203">
        <v>3.8</v>
      </c>
      <c r="E76" s="203">
        <v>4.3</v>
      </c>
      <c r="F76" s="279" t="s">
        <v>20</v>
      </c>
      <c r="G76" s="203">
        <v>3.8</v>
      </c>
      <c r="H76" s="203">
        <v>3.7</v>
      </c>
      <c r="I76" s="279" t="s">
        <v>20</v>
      </c>
      <c r="J76" s="280" t="s">
        <v>96</v>
      </c>
      <c r="K76" s="208" t="s">
        <v>675</v>
      </c>
      <c r="M76" s="199"/>
      <c r="N76" s="199"/>
      <c r="O76" s="199"/>
      <c r="P76" s="199"/>
      <c r="Q76" s="199"/>
      <c r="R76" s="199"/>
      <c r="S76" s="199"/>
      <c r="T76" s="199"/>
      <c r="U76" s="199"/>
      <c r="V76" s="199"/>
      <c r="W76" s="199"/>
      <c r="X76" s="199"/>
      <c r="Y76" s="199"/>
      <c r="Z76" s="199"/>
    </row>
    <row r="77" spans="1:26" ht="14.25" customHeight="1" x14ac:dyDescent="0.2">
      <c r="A77" s="227" t="s">
        <v>677</v>
      </c>
      <c r="B77" s="246">
        <v>3.4</v>
      </c>
      <c r="C77" s="279" t="s">
        <v>20</v>
      </c>
      <c r="D77" s="281">
        <v>2.9</v>
      </c>
      <c r="E77" s="246">
        <v>3.7</v>
      </c>
      <c r="F77" s="246">
        <v>4</v>
      </c>
      <c r="G77" s="246">
        <v>3.3</v>
      </c>
      <c r="H77" s="246">
        <v>4.0999999999999996</v>
      </c>
      <c r="I77" s="246">
        <v>3.7</v>
      </c>
      <c r="J77" s="279" t="s">
        <v>20</v>
      </c>
      <c r="K77" s="208" t="s">
        <v>675</v>
      </c>
      <c r="M77" s="199"/>
      <c r="N77" s="199"/>
      <c r="O77" s="199"/>
      <c r="P77" s="199"/>
      <c r="Q77" s="199"/>
      <c r="R77" s="199"/>
      <c r="S77" s="199"/>
      <c r="T77" s="199"/>
      <c r="U77" s="199"/>
      <c r="V77" s="199"/>
      <c r="W77" s="199"/>
      <c r="X77" s="199"/>
      <c r="Y77" s="199"/>
      <c r="Z77" s="199"/>
    </row>
    <row r="78" spans="1:26" ht="14.25" customHeight="1" x14ac:dyDescent="0.2">
      <c r="A78" s="282" t="s">
        <v>8</v>
      </c>
      <c r="B78" s="266">
        <v>0.6</v>
      </c>
      <c r="C78" s="266">
        <v>0.6</v>
      </c>
      <c r="D78" s="266">
        <v>0.6</v>
      </c>
      <c r="E78" s="266">
        <v>0.6</v>
      </c>
      <c r="F78" s="266">
        <v>0.6</v>
      </c>
      <c r="G78" s="266">
        <v>0.6</v>
      </c>
      <c r="H78" s="266">
        <v>0.6</v>
      </c>
      <c r="I78" s="266">
        <v>0.6</v>
      </c>
      <c r="J78" s="266">
        <v>0.6</v>
      </c>
      <c r="K78" s="214" t="s">
        <v>71</v>
      </c>
      <c r="M78" s="199"/>
      <c r="N78" s="199"/>
      <c r="O78" s="199"/>
      <c r="P78" s="199"/>
      <c r="Q78" s="199"/>
      <c r="R78" s="199"/>
      <c r="S78" s="199"/>
      <c r="T78" s="199"/>
      <c r="U78" s="199"/>
      <c r="V78" s="199"/>
      <c r="W78" s="199"/>
      <c r="X78" s="199"/>
      <c r="Y78" s="199"/>
      <c r="Z78" s="199"/>
    </row>
    <row r="79" spans="1:26" ht="14.25" customHeight="1" x14ac:dyDescent="0.2">
      <c r="A79" s="283" t="s">
        <v>9</v>
      </c>
      <c r="B79" s="266" t="s">
        <v>37</v>
      </c>
      <c r="C79" s="266" t="s">
        <v>37</v>
      </c>
      <c r="D79" s="266" t="s">
        <v>37</v>
      </c>
      <c r="E79" s="266" t="s">
        <v>37</v>
      </c>
      <c r="F79" s="266" t="s">
        <v>37</v>
      </c>
      <c r="G79" s="266" t="s">
        <v>37</v>
      </c>
      <c r="H79" s="266" t="s">
        <v>37</v>
      </c>
      <c r="I79" s="266" t="s">
        <v>37</v>
      </c>
      <c r="J79" s="266" t="s">
        <v>37</v>
      </c>
      <c r="K79" s="214">
        <v>0.8</v>
      </c>
      <c r="M79" s="199"/>
      <c r="N79" s="199"/>
      <c r="O79" s="199"/>
      <c r="P79" s="199"/>
      <c r="Q79" s="199"/>
      <c r="R79" s="199"/>
      <c r="S79" s="199"/>
      <c r="T79" s="199"/>
      <c r="U79" s="199"/>
      <c r="V79" s="199"/>
      <c r="W79" s="199"/>
      <c r="X79" s="199"/>
      <c r="Y79" s="199"/>
      <c r="Z79" s="199"/>
    </row>
    <row r="80" spans="1:26" ht="14.25" customHeight="1" x14ac:dyDescent="0.2">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row>
    <row r="81" spans="1:26" ht="14.25" customHeight="1" x14ac:dyDescent="0.2">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row>
    <row r="82" spans="1:26" ht="14.25" customHeight="1" x14ac:dyDescent="0.2">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row>
    <row r="83" spans="1:26" ht="14.25" customHeight="1" x14ac:dyDescent="0.2">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row>
    <row r="84" spans="1:26" ht="14.25" customHeight="1" x14ac:dyDescent="0.2">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row>
    <row r="85" spans="1:26" ht="14.25" customHeight="1" x14ac:dyDescent="0.2">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row>
    <row r="86" spans="1:26" ht="14.25" customHeight="1" x14ac:dyDescent="0.2">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row>
    <row r="87" spans="1:26" ht="14.25" customHeight="1" x14ac:dyDescent="0.2">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row>
    <row r="88" spans="1:26" ht="14.25" customHeight="1" x14ac:dyDescent="0.2">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row>
    <row r="89" spans="1:26" ht="14.25" customHeight="1" x14ac:dyDescent="0.2">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row>
    <row r="90" spans="1:26" ht="14.25" customHeight="1" x14ac:dyDescent="0.2">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row>
    <row r="91" spans="1:26" ht="14.25" customHeight="1" x14ac:dyDescent="0.2">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row>
    <row r="92" spans="1:26" ht="14.25" customHeight="1" x14ac:dyDescent="0.2">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row>
    <row r="93" spans="1:26" ht="14.25" customHeight="1" x14ac:dyDescent="0.2">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row>
    <row r="94" spans="1:26" ht="14.25" customHeight="1" x14ac:dyDescent="0.2">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row>
    <row r="95" spans="1:26" ht="14.25" customHeight="1" x14ac:dyDescent="0.2">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row>
    <row r="96" spans="1:26" ht="14.25" customHeight="1" x14ac:dyDescent="0.2">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row>
    <row r="97" spans="1:26" ht="14.25" customHeight="1" x14ac:dyDescent="0.2">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row>
    <row r="98" spans="1:26" ht="14.25" customHeight="1" x14ac:dyDescent="0.2">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row>
    <row r="99" spans="1:26" ht="14.25" customHeight="1" x14ac:dyDescent="0.2">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row>
    <row r="100" spans="1:26" ht="14.25" customHeight="1" x14ac:dyDescent="0.2">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row>
    <row r="101" spans="1:26" ht="14.25" customHeight="1" x14ac:dyDescent="0.2">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row>
    <row r="102" spans="1:26" ht="14.25" customHeight="1" x14ac:dyDescent="0.2">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row>
    <row r="103" spans="1:26" ht="14.25" customHeight="1" x14ac:dyDescent="0.2">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row>
    <row r="104" spans="1:26" ht="14.25" customHeight="1" x14ac:dyDescent="0.2">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row>
    <row r="105" spans="1:26" ht="14.25" customHeight="1" x14ac:dyDescent="0.2">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row>
    <row r="106" spans="1:26" ht="14.25" customHeight="1" x14ac:dyDescent="0.2">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row>
    <row r="107" spans="1:26" ht="14.25" customHeight="1" x14ac:dyDescent="0.2">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row>
    <row r="108" spans="1:26" ht="14.25" customHeight="1" x14ac:dyDescent="0.2">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row>
    <row r="109" spans="1:26" ht="14.25" customHeight="1" x14ac:dyDescent="0.2">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row>
    <row r="110" spans="1:26" ht="14.25" customHeight="1" x14ac:dyDescent="0.2">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row>
    <row r="111" spans="1:26" ht="14.25" customHeight="1" x14ac:dyDescent="0.2">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row>
    <row r="112" spans="1:26" ht="14.25" customHeight="1" x14ac:dyDescent="0.2">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row>
    <row r="113" spans="1:26" ht="14.25" customHeight="1" x14ac:dyDescent="0.2">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row>
    <row r="114" spans="1:26" ht="14.25" customHeight="1" x14ac:dyDescent="0.2">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row>
    <row r="115" spans="1:26" ht="14.25" customHeight="1" x14ac:dyDescent="0.2">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row>
    <row r="116" spans="1:26" ht="14.25" customHeight="1" x14ac:dyDescent="0.2">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row>
    <row r="117" spans="1:26" ht="14.25" customHeight="1" x14ac:dyDescent="0.2">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row>
    <row r="118" spans="1:26" ht="14.25" customHeight="1" x14ac:dyDescent="0.2">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row>
    <row r="119" spans="1:26" ht="14.25" customHeight="1" x14ac:dyDescent="0.2">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row>
    <row r="120" spans="1:26" ht="14.25" customHeight="1" x14ac:dyDescent="0.2">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row>
    <row r="121" spans="1:26" ht="14.25" customHeight="1" x14ac:dyDescent="0.2">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row>
    <row r="122" spans="1:26" ht="14.25" customHeight="1" x14ac:dyDescent="0.2">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row>
    <row r="123" spans="1:26" ht="14.25" customHeight="1" x14ac:dyDescent="0.2">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row>
    <row r="124" spans="1:26" ht="14.25" customHeight="1" x14ac:dyDescent="0.2">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row>
    <row r="125" spans="1:26" ht="14.25" customHeight="1" x14ac:dyDescent="0.2">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row>
    <row r="126" spans="1:26" ht="14.25" customHeight="1" x14ac:dyDescent="0.2">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row>
    <row r="127" spans="1:26" ht="14.25" customHeight="1" x14ac:dyDescent="0.2">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row>
    <row r="128" spans="1:26" ht="14.25" customHeight="1" x14ac:dyDescent="0.2">
      <c r="A128" s="199"/>
      <c r="B128" s="199"/>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row>
    <row r="129" spans="1:26" ht="14.25" customHeight="1" x14ac:dyDescent="0.2">
      <c r="A129" s="199"/>
      <c r="B129" s="199"/>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row>
    <row r="130" spans="1:26" ht="14.25" customHeight="1" x14ac:dyDescent="0.2">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row>
    <row r="131" spans="1:26" ht="14.25" customHeight="1" x14ac:dyDescent="0.2">
      <c r="A131" s="199"/>
      <c r="B131" s="19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row>
    <row r="132" spans="1:26" ht="14.25" customHeight="1" x14ac:dyDescent="0.2">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row>
    <row r="133" spans="1:26" ht="14.25" customHeight="1" x14ac:dyDescent="0.2">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row>
    <row r="134" spans="1:26" ht="14.25" customHeight="1" x14ac:dyDescent="0.2">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row>
    <row r="135" spans="1:26" ht="14.25" customHeight="1" x14ac:dyDescent="0.2">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row>
    <row r="136" spans="1:26" ht="14.25" customHeight="1" x14ac:dyDescent="0.2">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row>
    <row r="137" spans="1:26" ht="14.25" customHeight="1" x14ac:dyDescent="0.2">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row>
    <row r="138" spans="1:26" ht="14.25" customHeight="1" x14ac:dyDescent="0.2">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row>
    <row r="139" spans="1:26" ht="14.25" customHeight="1" x14ac:dyDescent="0.2">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row>
    <row r="140" spans="1:26" ht="14.25" customHeight="1" x14ac:dyDescent="0.2">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row>
    <row r="141" spans="1:26" ht="14.25" customHeight="1" x14ac:dyDescent="0.2">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row>
    <row r="142" spans="1:26" ht="14.25" customHeight="1" x14ac:dyDescent="0.2">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row>
    <row r="143" spans="1:26" ht="14.25" customHeight="1" x14ac:dyDescent="0.2">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row>
    <row r="144" spans="1:26" ht="14.25" customHeight="1" x14ac:dyDescent="0.2">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row>
    <row r="145" spans="1:26" ht="14.25" customHeight="1" x14ac:dyDescent="0.2">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row>
    <row r="146" spans="1:26" ht="14.25" customHeight="1" x14ac:dyDescent="0.2">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row>
    <row r="147" spans="1:26" ht="14.25" customHeight="1" x14ac:dyDescent="0.2">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row>
    <row r="148" spans="1:26" ht="14.25" customHeight="1" x14ac:dyDescent="0.2">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row>
    <row r="149" spans="1:26" ht="14.25" customHeight="1" x14ac:dyDescent="0.2">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row>
    <row r="150" spans="1:26" ht="14.25" customHeight="1" x14ac:dyDescent="0.2">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row>
    <row r="151" spans="1:26" ht="14.25" customHeight="1" x14ac:dyDescent="0.2">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row>
    <row r="152" spans="1:26" ht="14.25" customHeight="1" x14ac:dyDescent="0.2">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row>
    <row r="153" spans="1:26" ht="14.25" customHeight="1" x14ac:dyDescent="0.2">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row>
    <row r="154" spans="1:26" ht="14.25" customHeight="1" x14ac:dyDescent="0.2">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row>
    <row r="155" spans="1:26" ht="14.25" customHeight="1" x14ac:dyDescent="0.2">
      <c r="A155" s="199"/>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row>
    <row r="156" spans="1:26" ht="14.25" customHeight="1" x14ac:dyDescent="0.2">
      <c r="A156" s="199"/>
      <c r="B156" s="199"/>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row>
    <row r="157" spans="1:26" ht="14.25" customHeight="1" x14ac:dyDescent="0.2">
      <c r="A157" s="199"/>
      <c r="B157" s="199"/>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row>
    <row r="158" spans="1:26" ht="14.25" customHeight="1" x14ac:dyDescent="0.2">
      <c r="A158" s="199"/>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row>
    <row r="159" spans="1:26" ht="14.25" customHeight="1" x14ac:dyDescent="0.2">
      <c r="A159" s="199"/>
      <c r="B159" s="199"/>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row>
    <row r="160" spans="1:26" ht="14.25" customHeight="1" x14ac:dyDescent="0.2">
      <c r="A160" s="199"/>
      <c r="B160" s="199"/>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row>
    <row r="161" spans="1:26" ht="14.25" customHeight="1" x14ac:dyDescent="0.2">
      <c r="A161" s="199"/>
      <c r="B161" s="19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row>
    <row r="162" spans="1:26" ht="14.25" customHeight="1" x14ac:dyDescent="0.2">
      <c r="A162" s="199"/>
      <c r="B162" s="19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row>
    <row r="163" spans="1:26" ht="14.25" customHeight="1" x14ac:dyDescent="0.2">
      <c r="A163" s="199"/>
      <c r="B163" s="19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row>
    <row r="164" spans="1:26" ht="14.25" customHeight="1" x14ac:dyDescent="0.2">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row>
    <row r="165" spans="1:26" ht="14.25" customHeight="1" x14ac:dyDescent="0.2">
      <c r="A165" s="199"/>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row>
    <row r="166" spans="1:26" ht="14.25" customHeight="1" x14ac:dyDescent="0.2">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row>
    <row r="167" spans="1:26" ht="14.25" customHeight="1" x14ac:dyDescent="0.2">
      <c r="A167" s="199"/>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row>
    <row r="168" spans="1:26" ht="14.25" customHeight="1" x14ac:dyDescent="0.2">
      <c r="A168" s="199"/>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row>
    <row r="169" spans="1:26" ht="14.25" customHeight="1" x14ac:dyDescent="0.2">
      <c r="A169" s="199"/>
      <c r="B169" s="199"/>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row>
    <row r="170" spans="1:26" ht="14.25" customHeight="1" x14ac:dyDescent="0.2">
      <c r="A170" s="199"/>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row>
    <row r="171" spans="1:26" ht="14.25" customHeight="1" x14ac:dyDescent="0.2">
      <c r="A171" s="199"/>
      <c r="B171" s="199"/>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row>
    <row r="172" spans="1:26" ht="14.25" customHeight="1" x14ac:dyDescent="0.2">
      <c r="A172" s="199"/>
      <c r="B172" s="19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row>
    <row r="173" spans="1:26" ht="14.25" customHeight="1" x14ac:dyDescent="0.2">
      <c r="A173" s="199"/>
      <c r="B173" s="19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row>
    <row r="174" spans="1:26" ht="14.25" customHeight="1" x14ac:dyDescent="0.2">
      <c r="A174" s="199"/>
      <c r="B174" s="19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row>
    <row r="175" spans="1:26" ht="14.25" customHeight="1" x14ac:dyDescent="0.2">
      <c r="A175" s="199"/>
      <c r="B175" s="199"/>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row>
    <row r="176" spans="1:26" ht="14.25" customHeight="1" x14ac:dyDescent="0.2">
      <c r="A176" s="199"/>
      <c r="B176" s="199"/>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row>
    <row r="177" spans="1:26" ht="14.25" customHeight="1" x14ac:dyDescent="0.2">
      <c r="A177" s="199"/>
      <c r="B177" s="199"/>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row>
    <row r="178" spans="1:26" ht="14.25" customHeight="1" x14ac:dyDescent="0.2">
      <c r="A178" s="199"/>
      <c r="B178" s="199"/>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row>
    <row r="179" spans="1:26" ht="14.25" customHeight="1" x14ac:dyDescent="0.2">
      <c r="A179" s="199"/>
      <c r="B179" s="199"/>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row>
    <row r="180" spans="1:26" ht="14.25" customHeight="1" x14ac:dyDescent="0.2">
      <c r="A180" s="199"/>
      <c r="B180" s="199"/>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row>
    <row r="181" spans="1:26" ht="14.25" customHeight="1" x14ac:dyDescent="0.2">
      <c r="A181" s="199"/>
      <c r="B181" s="199"/>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row>
    <row r="182" spans="1:26" ht="14.25" customHeight="1" x14ac:dyDescent="0.2">
      <c r="A182" s="199"/>
      <c r="B182" s="199"/>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row>
    <row r="183" spans="1:26" ht="14.25" customHeight="1" x14ac:dyDescent="0.2">
      <c r="A183" s="199"/>
      <c r="B183" s="199"/>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row>
    <row r="184" spans="1:26" ht="14.25" customHeight="1" x14ac:dyDescent="0.2">
      <c r="A184" s="199"/>
      <c r="B184" s="199"/>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row>
    <row r="185" spans="1:26" ht="14.25" customHeight="1" x14ac:dyDescent="0.2">
      <c r="A185" s="199"/>
      <c r="B185" s="199"/>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row>
    <row r="186" spans="1:26" ht="14.25" customHeight="1" x14ac:dyDescent="0.2">
      <c r="A186" s="199"/>
      <c r="B186" s="199"/>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row>
    <row r="187" spans="1:26" ht="14.25" customHeight="1" x14ac:dyDescent="0.2">
      <c r="A187" s="199"/>
      <c r="B187" s="199"/>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row>
    <row r="188" spans="1:26" ht="14.25" customHeight="1" x14ac:dyDescent="0.2">
      <c r="A188" s="199"/>
      <c r="B188" s="199"/>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row>
    <row r="189" spans="1:26" ht="14.25" customHeight="1" x14ac:dyDescent="0.2">
      <c r="A189" s="199"/>
      <c r="B189" s="199"/>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row>
    <row r="190" spans="1:26" ht="14.25" customHeight="1" x14ac:dyDescent="0.2">
      <c r="A190" s="199"/>
      <c r="B190" s="199"/>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row>
    <row r="191" spans="1:26" ht="14.25" customHeight="1" x14ac:dyDescent="0.2">
      <c r="A191" s="199"/>
      <c r="B191" s="199"/>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row>
    <row r="192" spans="1:26" ht="14.25" customHeight="1" x14ac:dyDescent="0.2">
      <c r="A192" s="199"/>
      <c r="B192" s="199"/>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row>
    <row r="193" spans="1:26" ht="14.25" customHeight="1" x14ac:dyDescent="0.2">
      <c r="A193" s="199"/>
      <c r="B193" s="199"/>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row>
    <row r="194" spans="1:26" ht="14.25" customHeight="1" x14ac:dyDescent="0.2">
      <c r="A194" s="199"/>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row>
    <row r="195" spans="1:26" ht="14.25" customHeight="1" x14ac:dyDescent="0.2">
      <c r="A195" s="199"/>
      <c r="B195" s="199"/>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row>
    <row r="196" spans="1:26" ht="14.25" customHeight="1" x14ac:dyDescent="0.2">
      <c r="A196" s="199"/>
      <c r="B196" s="199"/>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row>
    <row r="197" spans="1:26" ht="14.25" customHeight="1" x14ac:dyDescent="0.2">
      <c r="A197" s="199"/>
      <c r="B197" s="199"/>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row>
    <row r="198" spans="1:26" ht="14.25" customHeight="1" x14ac:dyDescent="0.2">
      <c r="A198" s="199"/>
      <c r="B198" s="199"/>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row>
    <row r="199" spans="1:26" ht="14.25" customHeight="1" x14ac:dyDescent="0.2">
      <c r="A199" s="199"/>
      <c r="B199" s="199"/>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row>
    <row r="200" spans="1:26" ht="14.25" customHeight="1" x14ac:dyDescent="0.2">
      <c r="A200" s="199"/>
      <c r="B200" s="199"/>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row>
    <row r="201" spans="1:26" ht="14.25" customHeight="1" x14ac:dyDescent="0.2">
      <c r="A201" s="199"/>
      <c r="B201" s="199"/>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row>
    <row r="202" spans="1:26" ht="14.25" customHeight="1" x14ac:dyDescent="0.2">
      <c r="A202" s="199"/>
      <c r="B202" s="199"/>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row>
    <row r="203" spans="1:26" ht="14.25" customHeight="1" x14ac:dyDescent="0.2">
      <c r="A203" s="199"/>
      <c r="B203" s="199"/>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row>
    <row r="204" spans="1:26" ht="14.25" customHeight="1" x14ac:dyDescent="0.2">
      <c r="A204" s="199"/>
      <c r="B204" s="199"/>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row>
    <row r="205" spans="1:26" ht="14.25" customHeight="1" x14ac:dyDescent="0.2">
      <c r="A205" s="199"/>
      <c r="B205" s="199"/>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row>
    <row r="206" spans="1:26" ht="14.25" customHeight="1" x14ac:dyDescent="0.2">
      <c r="A206" s="199"/>
      <c r="B206" s="199"/>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row>
    <row r="207" spans="1:26" ht="14.25" customHeight="1" x14ac:dyDescent="0.2">
      <c r="A207" s="199"/>
      <c r="B207" s="199"/>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row>
    <row r="208" spans="1:26" ht="14.25" customHeight="1" x14ac:dyDescent="0.2">
      <c r="A208" s="199"/>
      <c r="B208" s="199"/>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row>
    <row r="209" spans="1:26" ht="14.25" customHeight="1" x14ac:dyDescent="0.2">
      <c r="A209" s="199"/>
      <c r="B209" s="199"/>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row>
    <row r="210" spans="1:26" ht="14.25" customHeight="1" x14ac:dyDescent="0.2">
      <c r="A210" s="199"/>
      <c r="B210" s="199"/>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row>
    <row r="211" spans="1:26" ht="14.25" customHeight="1" x14ac:dyDescent="0.2">
      <c r="A211" s="199"/>
      <c r="B211" s="199"/>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row>
    <row r="212" spans="1:26" ht="14.25" customHeight="1" x14ac:dyDescent="0.2">
      <c r="A212" s="199"/>
      <c r="B212" s="199"/>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row>
    <row r="213" spans="1:26" ht="14.25" customHeight="1" x14ac:dyDescent="0.2">
      <c r="A213" s="199"/>
      <c r="B213" s="199"/>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row>
    <row r="214" spans="1:26" ht="14.25" customHeight="1" x14ac:dyDescent="0.2">
      <c r="A214" s="199"/>
      <c r="B214" s="199"/>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row>
    <row r="215" spans="1:26" ht="14.25" customHeight="1" x14ac:dyDescent="0.2">
      <c r="A215" s="199"/>
      <c r="B215" s="199"/>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row>
    <row r="216" spans="1:26" ht="14.25" customHeight="1" x14ac:dyDescent="0.2">
      <c r="A216" s="199"/>
      <c r="B216" s="199"/>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row>
    <row r="217" spans="1:26" ht="14.25" customHeight="1" x14ac:dyDescent="0.2">
      <c r="A217" s="199"/>
      <c r="B217" s="199"/>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row>
    <row r="218" spans="1:26" ht="14.25" customHeight="1" x14ac:dyDescent="0.2">
      <c r="A218" s="199"/>
      <c r="B218" s="199"/>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row>
    <row r="219" spans="1:26" ht="14.25" customHeight="1" x14ac:dyDescent="0.2">
      <c r="A219" s="199"/>
      <c r="B219" s="199"/>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row>
    <row r="220" spans="1:26" ht="14.25" customHeight="1" x14ac:dyDescent="0.2">
      <c r="A220" s="199"/>
      <c r="B220" s="199"/>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row>
    <row r="221" spans="1:26" ht="14.25" customHeight="1" x14ac:dyDescent="0.2">
      <c r="A221" s="199"/>
      <c r="B221" s="199"/>
      <c r="C221" s="199"/>
      <c r="D221" s="199"/>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row>
    <row r="222" spans="1:26" ht="14.25" customHeight="1" x14ac:dyDescent="0.2">
      <c r="A222" s="199"/>
      <c r="B222" s="199"/>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row>
    <row r="223" spans="1:26" ht="14.25" customHeight="1" x14ac:dyDescent="0.2">
      <c r="A223" s="199"/>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row>
    <row r="224" spans="1:26" ht="14.25" customHeight="1" x14ac:dyDescent="0.2">
      <c r="A224" s="199"/>
      <c r="B224" s="19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row>
    <row r="225" spans="1:26" ht="14.25" customHeight="1" x14ac:dyDescent="0.2">
      <c r="A225" s="199"/>
      <c r="B225" s="199"/>
      <c r="C225" s="199"/>
      <c r="D225" s="199"/>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row>
    <row r="226" spans="1:26" ht="14.25" customHeight="1" x14ac:dyDescent="0.2">
      <c r="A226" s="199"/>
      <c r="B226" s="199"/>
      <c r="C226" s="199"/>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row>
    <row r="227" spans="1:26" ht="14.25" customHeight="1" x14ac:dyDescent="0.2">
      <c r="A227" s="199"/>
      <c r="B227" s="199"/>
      <c r="C227" s="199"/>
      <c r="D227" s="199"/>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row>
    <row r="228" spans="1:26" ht="14.25" customHeight="1" x14ac:dyDescent="0.2">
      <c r="A228" s="199"/>
      <c r="B228" s="199"/>
      <c r="C228" s="199"/>
      <c r="D228" s="199"/>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row>
    <row r="229" spans="1:26" ht="14.25" customHeight="1" x14ac:dyDescent="0.2">
      <c r="A229" s="199"/>
      <c r="B229" s="199"/>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row>
    <row r="230" spans="1:26" ht="14.25" customHeight="1" x14ac:dyDescent="0.2">
      <c r="A230" s="199"/>
      <c r="B230" s="199"/>
      <c r="C230" s="199"/>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row>
    <row r="231" spans="1:26" ht="14.25" customHeight="1" x14ac:dyDescent="0.2">
      <c r="A231" s="199"/>
      <c r="B231" s="199"/>
      <c r="C231" s="199"/>
      <c r="D231" s="199"/>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row>
    <row r="232" spans="1:26" ht="14.25" customHeight="1" x14ac:dyDescent="0.2">
      <c r="A232" s="199"/>
      <c r="B232" s="199"/>
      <c r="C232" s="199"/>
      <c r="D232" s="199"/>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row>
    <row r="233" spans="1:26" ht="14.25" customHeight="1" x14ac:dyDescent="0.2">
      <c r="A233" s="199"/>
      <c r="B233" s="199"/>
      <c r="C233" s="199"/>
      <c r="D233" s="199"/>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row>
    <row r="234" spans="1:26" ht="14.25" customHeight="1" x14ac:dyDescent="0.2">
      <c r="A234" s="199"/>
      <c r="B234" s="199"/>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row>
    <row r="235" spans="1:26" ht="14.25" customHeight="1" x14ac:dyDescent="0.2">
      <c r="A235" s="199"/>
      <c r="B235" s="199"/>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row>
    <row r="236" spans="1:26" ht="14.25" customHeight="1" x14ac:dyDescent="0.2">
      <c r="A236" s="199"/>
      <c r="B236" s="199"/>
      <c r="C236" s="199"/>
      <c r="D236" s="199"/>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row>
    <row r="237" spans="1:26" ht="14.25" customHeight="1" x14ac:dyDescent="0.2">
      <c r="A237" s="199"/>
      <c r="B237" s="199"/>
      <c r="C237" s="199"/>
      <c r="D237" s="199"/>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row>
    <row r="238" spans="1:26" ht="14.25" customHeight="1" x14ac:dyDescent="0.2">
      <c r="A238" s="199"/>
      <c r="B238" s="199"/>
      <c r="C238" s="199"/>
      <c r="D238" s="199"/>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row>
    <row r="239" spans="1:26" ht="14.25" customHeight="1" x14ac:dyDescent="0.2">
      <c r="A239" s="199"/>
      <c r="B239" s="199"/>
      <c r="C239" s="199"/>
      <c r="D239" s="199"/>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row>
    <row r="240" spans="1:26" ht="14.25" customHeight="1" x14ac:dyDescent="0.2">
      <c r="A240" s="199"/>
      <c r="B240" s="199"/>
      <c r="C240" s="199"/>
      <c r="D240" s="199"/>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row>
    <row r="241" spans="1:26" ht="14.25" customHeight="1" x14ac:dyDescent="0.2">
      <c r="A241" s="199"/>
      <c r="B241" s="199"/>
      <c r="C241" s="199"/>
      <c r="D241" s="199"/>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row>
    <row r="242" spans="1:26" ht="14.25" customHeight="1" x14ac:dyDescent="0.2">
      <c r="A242" s="199"/>
      <c r="B242" s="199"/>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row>
    <row r="243" spans="1:26" ht="14.25" customHeight="1" x14ac:dyDescent="0.2">
      <c r="A243" s="199"/>
      <c r="B243" s="199"/>
      <c r="C243" s="199"/>
      <c r="D243" s="199"/>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row>
    <row r="244" spans="1:26" ht="14.25" customHeight="1" x14ac:dyDescent="0.2">
      <c r="A244" s="199"/>
      <c r="B244" s="199"/>
      <c r="C244" s="199"/>
      <c r="D244" s="199"/>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row>
    <row r="245" spans="1:26" ht="14.25" customHeight="1" x14ac:dyDescent="0.2">
      <c r="A245" s="199"/>
      <c r="B245" s="199"/>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row>
    <row r="246" spans="1:26" ht="14.25" customHeight="1" x14ac:dyDescent="0.2">
      <c r="A246" s="199"/>
      <c r="B246" s="199"/>
      <c r="C246" s="199"/>
      <c r="D246" s="199"/>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row>
    <row r="247" spans="1:26" ht="14.25" customHeight="1" x14ac:dyDescent="0.2">
      <c r="A247" s="199"/>
      <c r="B247" s="199"/>
      <c r="C247" s="199"/>
      <c r="D247" s="199"/>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row>
    <row r="248" spans="1:26" ht="14.25" customHeight="1" x14ac:dyDescent="0.2">
      <c r="A248" s="199"/>
      <c r="B248" s="199"/>
      <c r="C248" s="199"/>
      <c r="D248" s="199"/>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row>
    <row r="249" spans="1:26" ht="14.25" customHeight="1" x14ac:dyDescent="0.2">
      <c r="A249" s="199"/>
      <c r="B249" s="199"/>
      <c r="C249" s="199"/>
      <c r="D249" s="199"/>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row>
    <row r="250" spans="1:26" ht="14.25" customHeight="1" x14ac:dyDescent="0.2">
      <c r="A250" s="199"/>
      <c r="B250" s="199"/>
      <c r="C250" s="199"/>
      <c r="D250" s="199"/>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row>
    <row r="251" spans="1:26" ht="14.25" customHeight="1" x14ac:dyDescent="0.2">
      <c r="A251" s="199"/>
      <c r="B251" s="199"/>
      <c r="C251" s="199"/>
      <c r="D251" s="199"/>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row>
    <row r="252" spans="1:26" ht="14.25" customHeight="1" x14ac:dyDescent="0.2">
      <c r="A252" s="199"/>
      <c r="B252" s="199"/>
      <c r="C252" s="199"/>
      <c r="D252" s="199"/>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row>
    <row r="253" spans="1:26" ht="14.25" customHeight="1" x14ac:dyDescent="0.2">
      <c r="A253" s="199"/>
      <c r="B253" s="199"/>
      <c r="C253" s="199"/>
      <c r="D253" s="199"/>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row>
    <row r="254" spans="1:26" ht="14.25" customHeight="1" x14ac:dyDescent="0.2">
      <c r="A254" s="199"/>
      <c r="B254" s="199"/>
      <c r="C254" s="199"/>
      <c r="D254" s="199"/>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row>
    <row r="255" spans="1:26" ht="14.25" customHeight="1" x14ac:dyDescent="0.2">
      <c r="A255" s="199"/>
      <c r="B255" s="199"/>
      <c r="C255" s="199"/>
      <c r="D255" s="199"/>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row>
    <row r="256" spans="1:26" ht="14.25" customHeight="1" x14ac:dyDescent="0.2">
      <c r="A256" s="199"/>
      <c r="B256" s="199"/>
      <c r="C256" s="199"/>
      <c r="D256" s="199"/>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row>
    <row r="257" spans="1:26" ht="14.25" customHeight="1" x14ac:dyDescent="0.2">
      <c r="A257" s="199"/>
      <c r="B257" s="199"/>
      <c r="C257" s="199"/>
      <c r="D257" s="199"/>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row>
    <row r="258" spans="1:26" ht="14.25" customHeight="1" x14ac:dyDescent="0.2">
      <c r="A258" s="199"/>
      <c r="B258" s="199"/>
      <c r="C258" s="199"/>
      <c r="D258" s="199"/>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row>
    <row r="259" spans="1:26" ht="14.25" customHeight="1" x14ac:dyDescent="0.2">
      <c r="A259" s="199"/>
      <c r="B259" s="199"/>
      <c r="C259" s="199"/>
      <c r="D259" s="199"/>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row>
    <row r="260" spans="1:26" ht="14.25" customHeight="1" x14ac:dyDescent="0.2">
      <c r="A260" s="199"/>
      <c r="B260" s="199"/>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row>
    <row r="261" spans="1:26" ht="14.25" customHeight="1" x14ac:dyDescent="0.2">
      <c r="A261" s="199"/>
      <c r="B261" s="199"/>
      <c r="C261" s="199"/>
      <c r="D261" s="199"/>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row>
    <row r="262" spans="1:26" ht="14.25" customHeight="1" x14ac:dyDescent="0.2">
      <c r="A262" s="199"/>
      <c r="B262" s="199"/>
      <c r="C262" s="199"/>
      <c r="D262" s="199"/>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row>
    <row r="263" spans="1:26" ht="14.25" customHeight="1" x14ac:dyDescent="0.2">
      <c r="A263" s="199"/>
      <c r="B263" s="199"/>
      <c r="C263" s="199"/>
      <c r="D263" s="199"/>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row>
    <row r="264" spans="1:26" ht="14.25" customHeight="1" x14ac:dyDescent="0.2">
      <c r="A264" s="199"/>
      <c r="B264" s="199"/>
      <c r="C264" s="199"/>
      <c r="D264" s="199"/>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row>
    <row r="265" spans="1:26" ht="14.25" customHeight="1" x14ac:dyDescent="0.2">
      <c r="A265" s="199"/>
      <c r="B265" s="199"/>
      <c r="C265" s="199"/>
      <c r="D265" s="199"/>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row>
    <row r="266" spans="1:26" ht="14.25" customHeight="1" x14ac:dyDescent="0.2">
      <c r="A266" s="199"/>
      <c r="B266" s="199"/>
      <c r="C266" s="199"/>
      <c r="D266" s="199"/>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row>
    <row r="267" spans="1:26" ht="14.25" customHeight="1" x14ac:dyDescent="0.2">
      <c r="A267" s="199"/>
      <c r="B267" s="199"/>
      <c r="C267" s="199"/>
      <c r="D267" s="199"/>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row>
    <row r="268" spans="1:26" ht="14.25" customHeight="1" x14ac:dyDescent="0.2">
      <c r="A268" s="199"/>
      <c r="B268" s="199"/>
      <c r="C268" s="199"/>
      <c r="D268" s="199"/>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row>
    <row r="269" spans="1:26" ht="14.25" customHeight="1" x14ac:dyDescent="0.2">
      <c r="A269" s="199"/>
      <c r="B269" s="199"/>
      <c r="C269" s="199"/>
      <c r="D269" s="199"/>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row>
    <row r="270" spans="1:26" ht="14.25" customHeight="1" x14ac:dyDescent="0.2">
      <c r="A270" s="199"/>
      <c r="B270" s="199"/>
      <c r="C270" s="199"/>
      <c r="D270" s="199"/>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row>
    <row r="271" spans="1:26" ht="14.25" customHeight="1" x14ac:dyDescent="0.2">
      <c r="A271" s="199"/>
      <c r="B271" s="199"/>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row>
    <row r="272" spans="1:26" ht="14.25" customHeight="1" x14ac:dyDescent="0.2">
      <c r="A272" s="199"/>
      <c r="B272" s="199"/>
      <c r="C272" s="199"/>
      <c r="D272" s="199"/>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row>
    <row r="273" spans="1:26" ht="14.25" customHeight="1" x14ac:dyDescent="0.2">
      <c r="A273" s="199"/>
      <c r="B273" s="199"/>
      <c r="C273" s="199"/>
      <c r="D273" s="199"/>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row>
    <row r="274" spans="1:26" ht="14.25" customHeight="1" x14ac:dyDescent="0.2">
      <c r="A274" s="199"/>
      <c r="B274" s="199"/>
      <c r="C274" s="199"/>
      <c r="D274" s="199"/>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row>
    <row r="275" spans="1:26" ht="14.25" customHeight="1" x14ac:dyDescent="0.2">
      <c r="A275" s="199"/>
      <c r="B275" s="199"/>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row>
    <row r="276" spans="1:26" ht="14.25" customHeight="1" x14ac:dyDescent="0.2">
      <c r="A276" s="199"/>
      <c r="B276" s="19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row>
    <row r="277" spans="1:26" ht="14.25" customHeight="1" x14ac:dyDescent="0.2">
      <c r="A277" s="199"/>
      <c r="B277" s="19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row>
    <row r="278" spans="1:26" ht="14.25" customHeight="1" x14ac:dyDescent="0.2">
      <c r="A278" s="199"/>
      <c r="B278" s="199"/>
      <c r="C278" s="199"/>
      <c r="D278" s="199"/>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row>
    <row r="279" spans="1:26" ht="14.25" customHeight="1" x14ac:dyDescent="0.2">
      <c r="A279" s="199"/>
      <c r="B279" s="199"/>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row>
    <row r="280" spans="1:26" ht="14.25" customHeight="1" x14ac:dyDescent="0.2">
      <c r="A280" s="199"/>
      <c r="B280" s="199"/>
      <c r="C280" s="199"/>
      <c r="D280" s="199"/>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row>
    <row r="281" spans="1:26" ht="14.25" customHeight="1" x14ac:dyDescent="0.2">
      <c r="A281" s="199"/>
      <c r="B281" s="199"/>
      <c r="C281" s="199"/>
      <c r="D281" s="199"/>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row>
    <row r="282" spans="1:26" ht="14.25" customHeight="1" x14ac:dyDescent="0.2">
      <c r="A282" s="199"/>
      <c r="B282" s="199"/>
      <c r="C282" s="199"/>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row>
    <row r="283" spans="1:26" ht="14.25" customHeight="1" x14ac:dyDescent="0.2">
      <c r="A283" s="199"/>
      <c r="B283" s="199"/>
      <c r="C283" s="199"/>
      <c r="D283" s="199"/>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row>
    <row r="284" spans="1:26" ht="14.25" customHeight="1" x14ac:dyDescent="0.2">
      <c r="A284" s="199"/>
      <c r="B284" s="199"/>
      <c r="C284" s="199"/>
      <c r="D284" s="199"/>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row>
    <row r="285" spans="1:26" ht="14.25" customHeight="1" x14ac:dyDescent="0.2">
      <c r="A285" s="199"/>
      <c r="B285" s="199"/>
      <c r="C285" s="199"/>
      <c r="D285" s="199"/>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row>
    <row r="286" spans="1:26" ht="14.25" customHeight="1" x14ac:dyDescent="0.2">
      <c r="A286" s="199"/>
      <c r="B286" s="199"/>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row>
    <row r="287" spans="1:26" ht="14.25" customHeight="1" x14ac:dyDescent="0.2">
      <c r="A287" s="199"/>
      <c r="B287" s="199"/>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row>
    <row r="288" spans="1:26" ht="14.25" customHeight="1" x14ac:dyDescent="0.2">
      <c r="A288" s="199"/>
      <c r="B288" s="199"/>
      <c r="C288" s="199"/>
      <c r="D288" s="199"/>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row>
    <row r="289" spans="1:26" ht="14.25" customHeight="1" x14ac:dyDescent="0.2">
      <c r="A289" s="199"/>
      <c r="B289" s="199"/>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row>
    <row r="290" spans="1:26" ht="14.25" customHeight="1" x14ac:dyDescent="0.2">
      <c r="A290" s="199"/>
      <c r="B290" s="199"/>
      <c r="C290" s="199"/>
      <c r="D290" s="199"/>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row>
    <row r="291" spans="1:26" ht="14.25" customHeight="1" x14ac:dyDescent="0.2">
      <c r="A291" s="199"/>
      <c r="B291" s="199"/>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row>
    <row r="292" spans="1:26" ht="14.25" customHeight="1" x14ac:dyDescent="0.2">
      <c r="A292" s="199"/>
      <c r="B292" s="199"/>
      <c r="C292" s="199"/>
      <c r="D292" s="199"/>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row>
    <row r="293" spans="1:26" ht="14.25" customHeight="1" x14ac:dyDescent="0.2">
      <c r="A293" s="199"/>
      <c r="B293" s="199"/>
      <c r="C293" s="199"/>
      <c r="D293" s="199"/>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row>
    <row r="294" spans="1:26" ht="14.25" customHeight="1" x14ac:dyDescent="0.2">
      <c r="A294" s="199"/>
      <c r="B294" s="199"/>
      <c r="C294" s="199"/>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row>
    <row r="295" spans="1:26" ht="14.25" customHeight="1" x14ac:dyDescent="0.2">
      <c r="A295" s="199"/>
      <c r="B295" s="19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row>
    <row r="296" spans="1:26" ht="14.25" customHeight="1" x14ac:dyDescent="0.2">
      <c r="A296" s="199"/>
      <c r="B296" s="199"/>
      <c r="C296" s="199"/>
      <c r="D296" s="199"/>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row>
    <row r="297" spans="1:26" ht="14.25" customHeight="1" x14ac:dyDescent="0.2">
      <c r="A297" s="199"/>
      <c r="B297" s="199"/>
      <c r="C297" s="199"/>
      <c r="D297" s="199"/>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row>
    <row r="298" spans="1:26" ht="14.25" customHeight="1" x14ac:dyDescent="0.2">
      <c r="A298" s="199"/>
      <c r="B298" s="199"/>
      <c r="C298" s="199"/>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row>
    <row r="299" spans="1:26" ht="14.25" customHeight="1" x14ac:dyDescent="0.2">
      <c r="A299" s="199"/>
      <c r="B299" s="199"/>
      <c r="C299" s="199"/>
      <c r="D299" s="199"/>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row>
    <row r="300" spans="1:26" ht="14.25" customHeight="1" x14ac:dyDescent="0.2">
      <c r="A300" s="199"/>
      <c r="B300" s="199"/>
      <c r="C300" s="199"/>
      <c r="D300" s="199"/>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row>
    <row r="301" spans="1:26" ht="14.25" customHeight="1" x14ac:dyDescent="0.2">
      <c r="A301" s="199"/>
      <c r="B301" s="199"/>
      <c r="C301" s="199"/>
      <c r="D301" s="199"/>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row>
    <row r="302" spans="1:26" ht="14.25" customHeight="1" x14ac:dyDescent="0.2">
      <c r="A302" s="199"/>
      <c r="B302" s="199"/>
      <c r="C302" s="199"/>
      <c r="D302" s="199"/>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row>
    <row r="303" spans="1:26" ht="14.25" customHeight="1" x14ac:dyDescent="0.2">
      <c r="A303" s="199"/>
      <c r="B303" s="199"/>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row>
    <row r="304" spans="1:26" ht="14.25" customHeight="1" x14ac:dyDescent="0.2">
      <c r="A304" s="199"/>
      <c r="B304" s="199"/>
      <c r="C304" s="199"/>
      <c r="D304" s="199"/>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row>
    <row r="305" spans="1:26" ht="14.25" customHeight="1" x14ac:dyDescent="0.2">
      <c r="A305" s="199"/>
      <c r="B305" s="199"/>
      <c r="C305" s="199"/>
      <c r="D305" s="199"/>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row>
    <row r="306" spans="1:26" ht="14.25" customHeight="1" x14ac:dyDescent="0.2">
      <c r="A306" s="199"/>
      <c r="B306" s="199"/>
      <c r="C306" s="199"/>
      <c r="D306" s="199"/>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row>
    <row r="307" spans="1:26" ht="14.25" customHeight="1" x14ac:dyDescent="0.2">
      <c r="A307" s="199"/>
      <c r="B307" s="199"/>
      <c r="C307" s="199"/>
      <c r="D307" s="199"/>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row>
    <row r="308" spans="1:26" ht="14.25" customHeight="1" x14ac:dyDescent="0.2">
      <c r="A308" s="199"/>
      <c r="B308" s="199"/>
      <c r="C308" s="199"/>
      <c r="D308" s="199"/>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row>
    <row r="309" spans="1:26" ht="14.25" customHeight="1" x14ac:dyDescent="0.2">
      <c r="A309" s="199"/>
      <c r="B309" s="199"/>
      <c r="C309" s="199"/>
      <c r="D309" s="199"/>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row>
    <row r="310" spans="1:26" ht="14.25" customHeight="1" x14ac:dyDescent="0.2">
      <c r="A310" s="199"/>
      <c r="B310" s="199"/>
      <c r="C310" s="199"/>
      <c r="D310" s="199"/>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row>
    <row r="311" spans="1:26" ht="14.25" customHeight="1" x14ac:dyDescent="0.2">
      <c r="A311" s="199"/>
      <c r="B311" s="199"/>
      <c r="C311" s="199"/>
      <c r="D311" s="199"/>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row>
    <row r="312" spans="1:26" ht="14.25" customHeight="1" x14ac:dyDescent="0.2">
      <c r="A312" s="199"/>
      <c r="B312" s="199"/>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row>
    <row r="313" spans="1:26" ht="14.25" customHeight="1" x14ac:dyDescent="0.2">
      <c r="A313" s="199"/>
      <c r="B313" s="199"/>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row>
    <row r="314" spans="1:26" ht="14.25" customHeight="1" x14ac:dyDescent="0.2">
      <c r="A314" s="199"/>
      <c r="B314" s="199"/>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row>
    <row r="315" spans="1:26" ht="14.25" customHeight="1" x14ac:dyDescent="0.2">
      <c r="A315" s="199"/>
      <c r="B315" s="199"/>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row>
    <row r="316" spans="1:26" ht="14.25" customHeight="1" x14ac:dyDescent="0.2">
      <c r="A316" s="199"/>
      <c r="B316" s="199"/>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row>
    <row r="317" spans="1:26" ht="14.25" customHeight="1" x14ac:dyDescent="0.2">
      <c r="A317" s="199"/>
      <c r="B317" s="199"/>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row>
    <row r="318" spans="1:26" ht="14.25" customHeight="1" x14ac:dyDescent="0.2">
      <c r="A318" s="199"/>
      <c r="B318" s="199"/>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row>
    <row r="319" spans="1:26" ht="14.25" customHeight="1" x14ac:dyDescent="0.2">
      <c r="A319" s="199"/>
      <c r="B319" s="199"/>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199"/>
      <c r="Y319" s="199"/>
      <c r="Z319" s="199"/>
    </row>
    <row r="320" spans="1:26" ht="14.25" customHeight="1" x14ac:dyDescent="0.2">
      <c r="A320" s="199"/>
      <c r="B320" s="19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row>
    <row r="321" spans="1:26" ht="14.25" customHeight="1" x14ac:dyDescent="0.2">
      <c r="A321" s="199"/>
      <c r="B321" s="19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row>
    <row r="322" spans="1:26" ht="14.25" customHeight="1" x14ac:dyDescent="0.2">
      <c r="A322" s="199"/>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row>
    <row r="323" spans="1:26" ht="14.25" customHeight="1" x14ac:dyDescent="0.2">
      <c r="A323" s="199"/>
      <c r="B323" s="19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row>
    <row r="324" spans="1:26" ht="14.25" customHeight="1" x14ac:dyDescent="0.2">
      <c r="A324" s="199"/>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row>
    <row r="325" spans="1:26" ht="14.25" customHeight="1" x14ac:dyDescent="0.2">
      <c r="A325" s="199"/>
      <c r="B325" s="19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row>
    <row r="326" spans="1:26" ht="14.25" customHeight="1" x14ac:dyDescent="0.2">
      <c r="A326" s="199"/>
      <c r="B326" s="19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row>
    <row r="327" spans="1:26" ht="14.25" customHeight="1" x14ac:dyDescent="0.2">
      <c r="A327" s="199"/>
      <c r="B327" s="199"/>
      <c r="C327" s="199"/>
      <c r="D327" s="199"/>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row>
    <row r="328" spans="1:26" ht="14.25" customHeight="1" x14ac:dyDescent="0.2">
      <c r="A328" s="199"/>
      <c r="B328" s="19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row>
    <row r="329" spans="1:26" ht="14.25" customHeight="1" x14ac:dyDescent="0.2">
      <c r="A329" s="199"/>
      <c r="B329" s="19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row>
    <row r="330" spans="1:26" ht="14.25" customHeight="1" x14ac:dyDescent="0.2">
      <c r="A330" s="199"/>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row>
    <row r="331" spans="1:26" ht="14.25" customHeight="1" x14ac:dyDescent="0.2">
      <c r="A331" s="199"/>
      <c r="B331" s="19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row>
    <row r="332" spans="1:26" ht="14.25" customHeight="1" x14ac:dyDescent="0.2">
      <c r="A332" s="199"/>
      <c r="B332" s="19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row>
    <row r="333" spans="1:26" ht="14.25" customHeight="1" x14ac:dyDescent="0.2">
      <c r="A333" s="199"/>
      <c r="B333" s="19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row>
    <row r="334" spans="1:26" ht="14.25" customHeight="1" x14ac:dyDescent="0.2">
      <c r="A334" s="199"/>
      <c r="B334" s="19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row>
    <row r="335" spans="1:26" ht="14.25" customHeight="1" x14ac:dyDescent="0.2">
      <c r="A335" s="199"/>
      <c r="B335" s="19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row>
    <row r="336" spans="1:26" ht="14.25" customHeight="1" x14ac:dyDescent="0.2">
      <c r="A336" s="199"/>
      <c r="B336" s="19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row>
    <row r="337" spans="1:26" ht="14.25" customHeight="1" x14ac:dyDescent="0.2">
      <c r="A337" s="199"/>
      <c r="B337" s="19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row>
    <row r="338" spans="1:26" ht="14.25" customHeight="1" x14ac:dyDescent="0.2">
      <c r="A338" s="199"/>
      <c r="B338" s="19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row>
    <row r="339" spans="1:26" ht="14.25" customHeight="1" x14ac:dyDescent="0.2">
      <c r="A339" s="199"/>
      <c r="B339" s="19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row>
    <row r="340" spans="1:26" ht="14.25" customHeight="1" x14ac:dyDescent="0.2">
      <c r="A340" s="199"/>
      <c r="B340" s="19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row>
    <row r="341" spans="1:26" ht="14.25" customHeight="1" x14ac:dyDescent="0.2">
      <c r="A341" s="199"/>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row>
    <row r="342" spans="1:26" ht="14.25" customHeight="1" x14ac:dyDescent="0.2">
      <c r="A342" s="199"/>
      <c r="B342" s="19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row>
    <row r="343" spans="1:26" ht="14.25" customHeight="1" x14ac:dyDescent="0.2">
      <c r="A343" s="199"/>
      <c r="B343" s="199"/>
      <c r="C343" s="199"/>
      <c r="D343" s="199"/>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row>
    <row r="344" spans="1:26" ht="14.25" customHeight="1" x14ac:dyDescent="0.2">
      <c r="A344" s="199"/>
      <c r="B344" s="19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row>
    <row r="345" spans="1:26" ht="14.25" customHeight="1" x14ac:dyDescent="0.2">
      <c r="A345" s="199"/>
      <c r="B345" s="19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row>
    <row r="346" spans="1:26" ht="14.25" customHeight="1" x14ac:dyDescent="0.2">
      <c r="A346" s="199"/>
      <c r="B346" s="19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row>
    <row r="347" spans="1:26" ht="14.25" customHeight="1" x14ac:dyDescent="0.2">
      <c r="A347" s="199"/>
      <c r="B347" s="199"/>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row>
    <row r="348" spans="1:26" ht="14.25" customHeight="1" x14ac:dyDescent="0.2">
      <c r="A348" s="199"/>
      <c r="B348" s="199"/>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row>
    <row r="349" spans="1:26" ht="14.25" customHeight="1" x14ac:dyDescent="0.2">
      <c r="A349" s="199"/>
      <c r="B349" s="199"/>
      <c r="C349" s="199"/>
      <c r="D349" s="199"/>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row>
    <row r="350" spans="1:26" ht="14.25" customHeight="1" x14ac:dyDescent="0.2">
      <c r="A350" s="199"/>
      <c r="B350" s="199"/>
      <c r="C350" s="199"/>
      <c r="D350" s="199"/>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row>
    <row r="351" spans="1:26" ht="14.25" customHeight="1" x14ac:dyDescent="0.2">
      <c r="A351" s="199"/>
      <c r="B351" s="199"/>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row>
    <row r="352" spans="1:26" ht="14.25" customHeight="1" x14ac:dyDescent="0.2">
      <c r="A352" s="199"/>
      <c r="B352" s="199"/>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row>
    <row r="353" spans="1:26" ht="14.25" customHeight="1" x14ac:dyDescent="0.2">
      <c r="A353" s="199"/>
      <c r="B353" s="199"/>
      <c r="C353" s="199"/>
      <c r="D353" s="199"/>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row>
    <row r="354" spans="1:26" ht="14.25" customHeight="1" x14ac:dyDescent="0.2">
      <c r="A354" s="199"/>
      <c r="B354" s="199"/>
      <c r="C354" s="199"/>
      <c r="D354" s="199"/>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row>
    <row r="355" spans="1:26" ht="14.25" customHeight="1" x14ac:dyDescent="0.2">
      <c r="A355" s="199"/>
      <c r="B355" s="199"/>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row>
    <row r="356" spans="1:26" ht="14.25" customHeight="1" x14ac:dyDescent="0.2">
      <c r="A356" s="199"/>
      <c r="B356" s="199"/>
      <c r="C356" s="199"/>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row>
    <row r="357" spans="1:26" ht="14.25" customHeight="1" x14ac:dyDescent="0.2">
      <c r="A357" s="199"/>
      <c r="B357" s="199"/>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row>
    <row r="358" spans="1:26" ht="14.25" customHeight="1" x14ac:dyDescent="0.2">
      <c r="A358" s="199"/>
      <c r="B358" s="199"/>
      <c r="C358" s="199"/>
      <c r="D358" s="199"/>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row>
    <row r="359" spans="1:26" ht="14.25" customHeight="1" x14ac:dyDescent="0.2">
      <c r="A359" s="199"/>
      <c r="B359" s="199"/>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row>
    <row r="360" spans="1:26" ht="14.25" customHeight="1" x14ac:dyDescent="0.2">
      <c r="A360" s="199"/>
      <c r="B360" s="199"/>
      <c r="C360" s="199"/>
      <c r="D360" s="199"/>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row>
    <row r="361" spans="1:26" ht="14.25" customHeight="1" x14ac:dyDescent="0.2">
      <c r="A361" s="199"/>
      <c r="B361" s="199"/>
      <c r="C361" s="199"/>
      <c r="D361" s="199"/>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row>
    <row r="362" spans="1:26" ht="14.25" customHeight="1" x14ac:dyDescent="0.2">
      <c r="A362" s="199"/>
      <c r="B362" s="199"/>
      <c r="C362" s="199"/>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row>
    <row r="363" spans="1:26" ht="14.25" customHeight="1" x14ac:dyDescent="0.2">
      <c r="A363" s="199"/>
      <c r="B363" s="199"/>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row>
    <row r="364" spans="1:26" ht="14.25" customHeight="1" x14ac:dyDescent="0.2">
      <c r="A364" s="199"/>
      <c r="B364" s="199"/>
      <c r="C364" s="199"/>
      <c r="D364" s="199"/>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row>
    <row r="365" spans="1:26" ht="14.25" customHeight="1" x14ac:dyDescent="0.2">
      <c r="A365" s="199"/>
      <c r="B365" s="199"/>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row>
    <row r="366" spans="1:26" ht="14.25" customHeight="1" x14ac:dyDescent="0.2">
      <c r="A366" s="199"/>
      <c r="B366" s="199"/>
      <c r="C366" s="199"/>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row>
    <row r="367" spans="1:26" ht="14.25" customHeight="1" x14ac:dyDescent="0.2">
      <c r="A367" s="199"/>
      <c r="B367" s="199"/>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row>
    <row r="368" spans="1:26" ht="14.25" customHeight="1" x14ac:dyDescent="0.2">
      <c r="A368" s="199"/>
      <c r="B368" s="199"/>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row>
    <row r="369" spans="1:26" ht="14.25" customHeight="1" x14ac:dyDescent="0.2">
      <c r="A369" s="199"/>
      <c r="B369" s="199"/>
      <c r="C369" s="199"/>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row>
    <row r="370" spans="1:26" ht="14.25" customHeight="1" x14ac:dyDescent="0.2">
      <c r="A370" s="199"/>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row>
    <row r="371" spans="1:26" ht="14.25" customHeight="1" x14ac:dyDescent="0.2">
      <c r="A371" s="199"/>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row>
    <row r="372" spans="1:26" ht="14.25" customHeight="1" x14ac:dyDescent="0.2">
      <c r="A372" s="199"/>
      <c r="B372" s="199"/>
      <c r="C372" s="199"/>
      <c r="D372" s="199"/>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row>
    <row r="373" spans="1:26" ht="14.25" customHeight="1" x14ac:dyDescent="0.2">
      <c r="A373" s="199"/>
      <c r="B373" s="199"/>
      <c r="C373" s="199"/>
      <c r="D373" s="199"/>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row>
    <row r="374" spans="1:26" ht="14.25" customHeight="1" x14ac:dyDescent="0.2">
      <c r="A374" s="199"/>
      <c r="B374" s="199"/>
      <c r="C374" s="199"/>
      <c r="D374" s="199"/>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row>
    <row r="375" spans="1:26" ht="14.25" customHeight="1" x14ac:dyDescent="0.2">
      <c r="A375" s="199"/>
      <c r="B375" s="199"/>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row>
    <row r="376" spans="1:26" ht="14.25" customHeight="1" x14ac:dyDescent="0.2">
      <c r="A376" s="199"/>
      <c r="B376" s="199"/>
      <c r="C376" s="199"/>
      <c r="D376" s="199"/>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row>
    <row r="377" spans="1:26" ht="14.25" customHeight="1" x14ac:dyDescent="0.2">
      <c r="A377" s="199"/>
      <c r="B377" s="199"/>
      <c r="C377" s="199"/>
      <c r="D377" s="199"/>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row>
    <row r="378" spans="1:26" ht="14.25" customHeight="1" x14ac:dyDescent="0.2">
      <c r="A378" s="199"/>
      <c r="B378" s="199"/>
      <c r="C378" s="199"/>
      <c r="D378" s="199"/>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row>
    <row r="379" spans="1:26" ht="14.25" customHeight="1" x14ac:dyDescent="0.2">
      <c r="A379" s="199"/>
      <c r="B379" s="199"/>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row>
    <row r="380" spans="1:26" ht="14.25" customHeight="1" x14ac:dyDescent="0.2">
      <c r="A380" s="199"/>
      <c r="B380" s="199"/>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row>
    <row r="381" spans="1:26" ht="14.25" customHeight="1" x14ac:dyDescent="0.2">
      <c r="A381" s="199"/>
      <c r="B381" s="199"/>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row>
    <row r="382" spans="1:26" ht="14.25" customHeight="1" x14ac:dyDescent="0.2">
      <c r="A382" s="199"/>
      <c r="B382" s="19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row>
    <row r="383" spans="1:26" ht="14.25" customHeight="1" x14ac:dyDescent="0.2">
      <c r="A383" s="199"/>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row>
    <row r="384" spans="1:26" ht="14.25" customHeight="1" x14ac:dyDescent="0.2">
      <c r="A384" s="199"/>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row>
    <row r="385" spans="1:26" ht="14.25" customHeight="1" x14ac:dyDescent="0.2">
      <c r="A385" s="199"/>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row>
    <row r="386" spans="1:26" ht="14.25" customHeight="1" x14ac:dyDescent="0.2">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row>
    <row r="387" spans="1:26" ht="14.25" customHeight="1" x14ac:dyDescent="0.2">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row>
    <row r="388" spans="1:26" ht="14.25" customHeight="1" x14ac:dyDescent="0.2">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row>
    <row r="389" spans="1:26" ht="14.25" customHeight="1" x14ac:dyDescent="0.2">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row>
    <row r="390" spans="1:26" ht="14.25" customHeight="1" x14ac:dyDescent="0.2">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row>
    <row r="391" spans="1:26" ht="14.25" customHeight="1" x14ac:dyDescent="0.2">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row>
    <row r="392" spans="1:26" ht="14.25" customHeight="1" x14ac:dyDescent="0.2">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row>
    <row r="393" spans="1:26" ht="14.25" customHeight="1" x14ac:dyDescent="0.2">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row>
    <row r="394" spans="1:26" ht="14.25" customHeight="1" x14ac:dyDescent="0.2">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row>
    <row r="395" spans="1:26" ht="14.25" customHeight="1" x14ac:dyDescent="0.2">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row>
    <row r="396" spans="1:26" ht="14.25" customHeight="1" x14ac:dyDescent="0.2">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row>
    <row r="397" spans="1:26" ht="14.25" customHeight="1" x14ac:dyDescent="0.2">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row>
    <row r="398" spans="1:26" ht="14.25" customHeight="1" x14ac:dyDescent="0.2">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row>
    <row r="399" spans="1:26" ht="14.25" customHeight="1" x14ac:dyDescent="0.2">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row>
    <row r="400" spans="1:26" ht="14.25" customHeight="1" x14ac:dyDescent="0.2">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row>
    <row r="401" spans="1:26" ht="14.25" customHeight="1" x14ac:dyDescent="0.2">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row>
    <row r="402" spans="1:26" ht="14.25" customHeight="1" x14ac:dyDescent="0.2">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row>
    <row r="403" spans="1:26" ht="14.25" customHeight="1" x14ac:dyDescent="0.2">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row>
    <row r="404" spans="1:26" ht="14.25" customHeight="1" x14ac:dyDescent="0.2">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row>
    <row r="405" spans="1:26" ht="14.25" customHeight="1" x14ac:dyDescent="0.2">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row>
    <row r="406" spans="1:26" ht="14.25" customHeight="1" x14ac:dyDescent="0.2">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row>
    <row r="407" spans="1:26" ht="14.25" customHeight="1" x14ac:dyDescent="0.2">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row>
    <row r="408" spans="1:26" ht="14.25" customHeight="1" x14ac:dyDescent="0.2">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row>
    <row r="409" spans="1:26" ht="14.25" customHeight="1" x14ac:dyDescent="0.2">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row>
    <row r="410" spans="1:26" ht="14.25" customHeight="1" x14ac:dyDescent="0.2">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row>
    <row r="411" spans="1:26" ht="14.25" customHeight="1" x14ac:dyDescent="0.2">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row>
    <row r="412" spans="1:26" ht="14.25" customHeight="1" x14ac:dyDescent="0.2">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row>
    <row r="413" spans="1:26" ht="14.25" customHeight="1" x14ac:dyDescent="0.2">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row>
    <row r="414" spans="1:26" ht="14.25" customHeight="1" x14ac:dyDescent="0.2">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row>
    <row r="415" spans="1:26" ht="14.25" customHeight="1" x14ac:dyDescent="0.2">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row>
    <row r="416" spans="1:26" ht="14.25" customHeight="1" x14ac:dyDescent="0.2">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row>
    <row r="417" spans="1:26" ht="14.25" customHeight="1" x14ac:dyDescent="0.2">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row>
    <row r="418" spans="1:26" ht="14.25" customHeight="1" x14ac:dyDescent="0.2">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row>
    <row r="419" spans="1:26" ht="14.25" customHeight="1" x14ac:dyDescent="0.2">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row>
    <row r="420" spans="1:26" ht="14.25" customHeight="1" x14ac:dyDescent="0.2">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row>
    <row r="421" spans="1:26" ht="14.25" customHeight="1" x14ac:dyDescent="0.2">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row>
    <row r="422" spans="1:26" ht="14.25" customHeight="1" x14ac:dyDescent="0.2">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row>
    <row r="423" spans="1:26" ht="14.25" customHeight="1" x14ac:dyDescent="0.2">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row>
    <row r="424" spans="1:26" ht="14.25" customHeight="1" x14ac:dyDescent="0.2">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row>
    <row r="425" spans="1:26" ht="14.25" customHeight="1" x14ac:dyDescent="0.2">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row>
    <row r="426" spans="1:26" ht="14.25" customHeight="1" x14ac:dyDescent="0.2">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row>
    <row r="427" spans="1:26" ht="14.25" customHeight="1" x14ac:dyDescent="0.2">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row>
    <row r="428" spans="1:26" ht="14.25" customHeight="1" x14ac:dyDescent="0.2">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row>
    <row r="429" spans="1:26" ht="14.25" customHeight="1" x14ac:dyDescent="0.2">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row>
    <row r="430" spans="1:26" ht="14.25" customHeight="1" x14ac:dyDescent="0.2">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row>
    <row r="431" spans="1:26" ht="14.25" customHeight="1" x14ac:dyDescent="0.2">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row>
    <row r="432" spans="1:26" ht="14.25" customHeight="1" x14ac:dyDescent="0.2">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row>
    <row r="433" spans="1:26" ht="14.25" customHeight="1" x14ac:dyDescent="0.2">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row>
    <row r="434" spans="1:26" ht="14.25" customHeight="1" x14ac:dyDescent="0.2">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row>
    <row r="435" spans="1:26" ht="14.25" customHeight="1" x14ac:dyDescent="0.2">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row>
    <row r="436" spans="1:26" ht="14.25" customHeight="1" x14ac:dyDescent="0.2">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row>
    <row r="437" spans="1:26" ht="14.25" customHeight="1" x14ac:dyDescent="0.2">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row>
    <row r="438" spans="1:26" ht="14.25" customHeight="1" x14ac:dyDescent="0.2">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row>
    <row r="439" spans="1:26" ht="14.25" customHeight="1" x14ac:dyDescent="0.2">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row>
    <row r="440" spans="1:26" ht="14.25" customHeight="1" x14ac:dyDescent="0.2">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row>
    <row r="441" spans="1:26" ht="14.25" customHeight="1" x14ac:dyDescent="0.2">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row>
    <row r="442" spans="1:26" ht="14.25" customHeight="1" x14ac:dyDescent="0.2">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row>
    <row r="443" spans="1:26" ht="14.25" customHeight="1" x14ac:dyDescent="0.2">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row>
    <row r="444" spans="1:26" ht="14.25" customHeight="1" x14ac:dyDescent="0.2">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row>
    <row r="445" spans="1:26" ht="14.25" customHeight="1" x14ac:dyDescent="0.2">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row>
    <row r="446" spans="1:26" ht="14.25" customHeight="1" x14ac:dyDescent="0.2">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row>
    <row r="447" spans="1:26" ht="14.25" customHeight="1" x14ac:dyDescent="0.2">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row>
    <row r="448" spans="1:26" ht="14.25" customHeight="1" x14ac:dyDescent="0.2">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row>
    <row r="449" spans="1:26" ht="14.25" customHeight="1" x14ac:dyDescent="0.2">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row>
    <row r="450" spans="1:26" ht="14.25" customHeight="1" x14ac:dyDescent="0.2">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row>
    <row r="451" spans="1:26" ht="14.25" customHeight="1" x14ac:dyDescent="0.2">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row>
    <row r="452" spans="1:26" ht="14.25" customHeight="1" x14ac:dyDescent="0.2">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row>
    <row r="453" spans="1:26" ht="14.25" customHeight="1" x14ac:dyDescent="0.2">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row>
    <row r="454" spans="1:26" ht="14.25" customHeight="1" x14ac:dyDescent="0.2">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row>
    <row r="455" spans="1:26" ht="14.25" customHeight="1" x14ac:dyDescent="0.2">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row>
    <row r="456" spans="1:26" ht="14.25" customHeight="1" x14ac:dyDescent="0.2">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row>
    <row r="457" spans="1:26" ht="14.25" customHeight="1" x14ac:dyDescent="0.2">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row>
    <row r="458" spans="1:26" ht="14.25" customHeight="1" x14ac:dyDescent="0.2">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row>
    <row r="459" spans="1:26" ht="14.25" customHeight="1" x14ac:dyDescent="0.2">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row>
    <row r="460" spans="1:26" ht="14.25" customHeight="1" x14ac:dyDescent="0.2">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row>
    <row r="461" spans="1:26" ht="14.25" customHeight="1" x14ac:dyDescent="0.2">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row>
    <row r="462" spans="1:26" ht="14.25" customHeight="1" x14ac:dyDescent="0.2">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row>
    <row r="463" spans="1:26" ht="14.25" customHeight="1" x14ac:dyDescent="0.2">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row>
    <row r="464" spans="1:26" ht="14.25" customHeight="1" x14ac:dyDescent="0.2">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row>
    <row r="465" spans="1:26" ht="14.25" customHeight="1" x14ac:dyDescent="0.2">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row>
    <row r="466" spans="1:26" ht="14.25" customHeight="1" x14ac:dyDescent="0.2">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row>
    <row r="467" spans="1:26" ht="14.25" customHeight="1" x14ac:dyDescent="0.2">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row>
    <row r="468" spans="1:26" ht="14.25" customHeight="1" x14ac:dyDescent="0.2">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row>
    <row r="469" spans="1:26" ht="14.25" customHeight="1" x14ac:dyDescent="0.2">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row>
    <row r="470" spans="1:26" ht="14.25" customHeight="1" x14ac:dyDescent="0.2">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row>
    <row r="471" spans="1:26" ht="14.25" customHeight="1" x14ac:dyDescent="0.2">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row>
    <row r="472" spans="1:26" ht="14.25" customHeight="1" x14ac:dyDescent="0.2">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row>
    <row r="473" spans="1:26" ht="14.25" customHeight="1" x14ac:dyDescent="0.2">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row>
    <row r="474" spans="1:26" ht="14.25" customHeight="1" x14ac:dyDescent="0.2">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row>
    <row r="475" spans="1:26" ht="14.25" customHeight="1" x14ac:dyDescent="0.2">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row>
    <row r="476" spans="1:26" ht="14.25" customHeight="1" x14ac:dyDescent="0.2">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row>
    <row r="477" spans="1:26" ht="14.25" customHeight="1" x14ac:dyDescent="0.2">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row>
    <row r="478" spans="1:26" ht="14.25" customHeight="1" x14ac:dyDescent="0.2">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row>
    <row r="479" spans="1:26" ht="14.25" customHeight="1" x14ac:dyDescent="0.2">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row>
    <row r="480" spans="1:26" ht="14.25" customHeight="1" x14ac:dyDescent="0.2">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row>
    <row r="481" spans="1:26" ht="14.25" customHeight="1" x14ac:dyDescent="0.2">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row>
    <row r="482" spans="1:26" ht="14.25" customHeight="1" x14ac:dyDescent="0.2">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row>
    <row r="483" spans="1:26" ht="14.25" customHeight="1" x14ac:dyDescent="0.2">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row>
    <row r="484" spans="1:26" ht="14.25" customHeight="1" x14ac:dyDescent="0.2">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row>
    <row r="485" spans="1:26" ht="14.25" customHeight="1" x14ac:dyDescent="0.2">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row>
    <row r="486" spans="1:26" ht="14.25" customHeight="1" x14ac:dyDescent="0.2">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row>
    <row r="487" spans="1:26" ht="14.25" customHeight="1" x14ac:dyDescent="0.2">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row>
    <row r="488" spans="1:26" ht="14.25" customHeight="1" x14ac:dyDescent="0.2">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row>
    <row r="489" spans="1:26" ht="14.25" customHeight="1" x14ac:dyDescent="0.2">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row>
    <row r="490" spans="1:26" ht="14.25" customHeight="1" x14ac:dyDescent="0.2">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row>
    <row r="491" spans="1:26" ht="14.25" customHeight="1" x14ac:dyDescent="0.2">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row>
    <row r="492" spans="1:26" ht="14.25" customHeight="1" x14ac:dyDescent="0.2">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row>
    <row r="493" spans="1:26" ht="14.25" customHeight="1" x14ac:dyDescent="0.2">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row>
    <row r="494" spans="1:26" ht="14.25" customHeight="1" x14ac:dyDescent="0.2">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row>
    <row r="495" spans="1:26" ht="14.25" customHeight="1" x14ac:dyDescent="0.2">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row>
    <row r="496" spans="1:26" ht="14.25" customHeight="1" x14ac:dyDescent="0.2">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row>
    <row r="497" spans="1:26" ht="14.25" customHeight="1" x14ac:dyDescent="0.2">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row>
    <row r="498" spans="1:26" ht="14.25" customHeight="1" x14ac:dyDescent="0.2">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row>
    <row r="499" spans="1:26" ht="14.25" customHeight="1" x14ac:dyDescent="0.2">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row>
    <row r="500" spans="1:26" ht="14.25" customHeight="1" x14ac:dyDescent="0.2">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row>
    <row r="501" spans="1:26" ht="14.25" customHeight="1" x14ac:dyDescent="0.2">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row>
    <row r="502" spans="1:26" ht="14.25" customHeight="1" x14ac:dyDescent="0.2">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row>
    <row r="503" spans="1:26" ht="14.25" customHeight="1" x14ac:dyDescent="0.2">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row>
    <row r="504" spans="1:26" ht="14.25" customHeight="1" x14ac:dyDescent="0.2">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row>
    <row r="505" spans="1:26" ht="14.25" customHeight="1" x14ac:dyDescent="0.2">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row>
    <row r="506" spans="1:26" ht="14.25" customHeight="1" x14ac:dyDescent="0.2">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row>
    <row r="507" spans="1:26" ht="14.25" customHeight="1" x14ac:dyDescent="0.2">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row>
    <row r="508" spans="1:26" ht="14.25" customHeight="1" x14ac:dyDescent="0.2">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row>
    <row r="509" spans="1:26" ht="14.25" customHeight="1" x14ac:dyDescent="0.2">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row>
    <row r="510" spans="1:26" ht="14.25" customHeight="1" x14ac:dyDescent="0.2">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row>
    <row r="511" spans="1:26" ht="14.25" customHeight="1" x14ac:dyDescent="0.2">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row>
    <row r="512" spans="1:26" ht="14.25" customHeight="1" x14ac:dyDescent="0.2">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row>
    <row r="513" spans="1:26" ht="14.25" customHeight="1" x14ac:dyDescent="0.2">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row>
    <row r="514" spans="1:26" ht="14.25" customHeight="1" x14ac:dyDescent="0.2">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row>
    <row r="515" spans="1:26" ht="14.25" customHeight="1" x14ac:dyDescent="0.2">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row>
    <row r="516" spans="1:26" ht="14.25" customHeight="1" x14ac:dyDescent="0.2">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row>
    <row r="517" spans="1:26" ht="14.25" customHeight="1" x14ac:dyDescent="0.2">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row>
    <row r="518" spans="1:26" ht="14.25" customHeight="1" x14ac:dyDescent="0.2">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row>
    <row r="519" spans="1:26" ht="14.25" customHeight="1" x14ac:dyDescent="0.2">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row>
    <row r="520" spans="1:26" ht="14.25" customHeight="1" x14ac:dyDescent="0.2">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row>
    <row r="521" spans="1:26" ht="14.25" customHeight="1" x14ac:dyDescent="0.2">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row>
    <row r="522" spans="1:26" ht="14.25" customHeight="1" x14ac:dyDescent="0.2">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row>
    <row r="523" spans="1:26" ht="14.25" customHeight="1" x14ac:dyDescent="0.2">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row>
    <row r="524" spans="1:26" ht="14.25" customHeight="1" x14ac:dyDescent="0.2">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row>
    <row r="525" spans="1:26" ht="14.25" customHeight="1" x14ac:dyDescent="0.2">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row>
    <row r="526" spans="1:26" ht="14.25" customHeight="1" x14ac:dyDescent="0.2">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row>
    <row r="527" spans="1:26" ht="14.25" customHeight="1" x14ac:dyDescent="0.2">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row>
    <row r="528" spans="1:26" ht="14.25" customHeight="1" x14ac:dyDescent="0.2">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row>
    <row r="529" spans="1:26" ht="14.25" customHeight="1" x14ac:dyDescent="0.2">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row>
    <row r="530" spans="1:26" ht="14.25" customHeight="1" x14ac:dyDescent="0.2">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row>
    <row r="531" spans="1:26" ht="14.25" customHeight="1" x14ac:dyDescent="0.2">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row>
    <row r="532" spans="1:26" ht="14.25" customHeight="1" x14ac:dyDescent="0.2">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row>
    <row r="533" spans="1:26" ht="14.25" customHeight="1" x14ac:dyDescent="0.2">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row>
    <row r="534" spans="1:26" ht="14.25" customHeight="1" x14ac:dyDescent="0.2">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row>
    <row r="535" spans="1:26" ht="14.25" customHeight="1" x14ac:dyDescent="0.2">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row>
    <row r="536" spans="1:26" ht="14.25" customHeight="1" x14ac:dyDescent="0.2">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row>
    <row r="537" spans="1:26" ht="14.25" customHeight="1" x14ac:dyDescent="0.2">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row>
    <row r="538" spans="1:26" ht="14.25" customHeight="1" x14ac:dyDescent="0.2">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row>
    <row r="539" spans="1:26" ht="14.25" customHeight="1" x14ac:dyDescent="0.2">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row>
    <row r="540" spans="1:26" ht="14.25" customHeight="1" x14ac:dyDescent="0.2">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row>
    <row r="541" spans="1:26" ht="14.25" customHeight="1" x14ac:dyDescent="0.2">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row>
    <row r="542" spans="1:26" ht="14.25" customHeight="1" x14ac:dyDescent="0.2">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row>
    <row r="543" spans="1:26" ht="14.25" customHeight="1" x14ac:dyDescent="0.2">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row>
    <row r="544" spans="1:26" ht="14.25" customHeight="1" x14ac:dyDescent="0.2">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row>
    <row r="545" spans="1:26" ht="14.25" customHeight="1" x14ac:dyDescent="0.2">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row>
    <row r="546" spans="1:26" ht="14.25" customHeight="1" x14ac:dyDescent="0.2">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row>
    <row r="547" spans="1:26" ht="14.25" customHeight="1" x14ac:dyDescent="0.2">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row>
    <row r="548" spans="1:26" ht="14.25" customHeight="1" x14ac:dyDescent="0.2">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row>
    <row r="549" spans="1:26" ht="14.25" customHeight="1" x14ac:dyDescent="0.2">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row>
    <row r="550" spans="1:26" ht="14.25" customHeight="1" x14ac:dyDescent="0.2">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row>
    <row r="551" spans="1:26" ht="14.25" customHeight="1" x14ac:dyDescent="0.2">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row>
    <row r="552" spans="1:26" ht="14.25" customHeight="1" x14ac:dyDescent="0.2">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row>
    <row r="553" spans="1:26" ht="14.25" customHeight="1" x14ac:dyDescent="0.2">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row>
    <row r="554" spans="1:26" ht="14.25" customHeight="1" x14ac:dyDescent="0.2">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row>
    <row r="555" spans="1:26" ht="14.25" customHeight="1" x14ac:dyDescent="0.2">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row>
    <row r="556" spans="1:26" ht="14.25" customHeight="1" x14ac:dyDescent="0.2">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row>
    <row r="557" spans="1:26" ht="14.25" customHeight="1" x14ac:dyDescent="0.2">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row>
    <row r="558" spans="1:26" ht="14.25" customHeight="1" x14ac:dyDescent="0.2">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row>
    <row r="559" spans="1:26" ht="14.25" customHeight="1" x14ac:dyDescent="0.2">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row>
    <row r="560" spans="1:26" ht="14.25" customHeight="1" x14ac:dyDescent="0.2">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row>
    <row r="561" spans="1:26" ht="14.25" customHeight="1" x14ac:dyDescent="0.2">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row>
    <row r="562" spans="1:26" ht="14.25" customHeight="1" x14ac:dyDescent="0.2">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row>
    <row r="563" spans="1:26" ht="14.25" customHeight="1" x14ac:dyDescent="0.2">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row>
    <row r="564" spans="1:26" ht="14.25" customHeight="1" x14ac:dyDescent="0.2">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row>
    <row r="565" spans="1:26" ht="14.25" customHeight="1" x14ac:dyDescent="0.2">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row>
    <row r="566" spans="1:26" ht="14.25" customHeight="1" x14ac:dyDescent="0.2">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row>
    <row r="567" spans="1:26" ht="14.25" customHeight="1" x14ac:dyDescent="0.2">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row>
    <row r="568" spans="1:26" ht="14.25" customHeight="1" x14ac:dyDescent="0.2">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row>
    <row r="569" spans="1:26" ht="14.25" customHeight="1" x14ac:dyDescent="0.2">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row>
    <row r="570" spans="1:26" ht="14.25" customHeight="1" x14ac:dyDescent="0.2">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row>
    <row r="571" spans="1:26" ht="14.25" customHeight="1" x14ac:dyDescent="0.2">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row>
    <row r="572" spans="1:26" ht="14.25" customHeight="1" x14ac:dyDescent="0.2">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row>
    <row r="573" spans="1:26" ht="14.25" customHeight="1" x14ac:dyDescent="0.2">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row>
    <row r="574" spans="1:26" ht="14.25" customHeight="1" x14ac:dyDescent="0.2">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row>
    <row r="575" spans="1:26" ht="14.25" customHeight="1" x14ac:dyDescent="0.2">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row>
    <row r="576" spans="1:26" ht="14.25" customHeight="1" x14ac:dyDescent="0.2">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row>
    <row r="577" spans="1:26" ht="14.25" customHeight="1" x14ac:dyDescent="0.2">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row>
    <row r="578" spans="1:26" ht="14.25" customHeight="1" x14ac:dyDescent="0.2">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row>
    <row r="579" spans="1:26" ht="14.25" customHeight="1" x14ac:dyDescent="0.2">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row>
    <row r="580" spans="1:26" ht="14.25" customHeight="1" x14ac:dyDescent="0.2">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row>
    <row r="581" spans="1:26" ht="14.25" customHeight="1" x14ac:dyDescent="0.2">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row>
    <row r="582" spans="1:26" ht="14.25" customHeight="1" x14ac:dyDescent="0.2">
      <c r="A582" s="199"/>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row>
    <row r="583" spans="1:26" ht="14.25" customHeight="1" x14ac:dyDescent="0.2">
      <c r="A583" s="199"/>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row>
    <row r="584" spans="1:26" ht="14.25" customHeight="1" x14ac:dyDescent="0.2">
      <c r="A584" s="199"/>
      <c r="B584" s="19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row>
    <row r="585" spans="1:26" ht="14.25" customHeight="1" x14ac:dyDescent="0.2">
      <c r="A585" s="199"/>
      <c r="B585" s="199"/>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row>
    <row r="586" spans="1:26" ht="14.25" customHeight="1" x14ac:dyDescent="0.2">
      <c r="A586" s="199"/>
      <c r="B586" s="199"/>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row>
    <row r="587" spans="1:26" ht="14.25" customHeight="1" x14ac:dyDescent="0.2">
      <c r="A587" s="199"/>
      <c r="B587" s="199"/>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row>
    <row r="588" spans="1:26" ht="14.25" customHeight="1" x14ac:dyDescent="0.2">
      <c r="A588" s="199"/>
      <c r="B588" s="199"/>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row>
    <row r="589" spans="1:26" ht="14.25" customHeight="1" x14ac:dyDescent="0.2">
      <c r="A589" s="199"/>
      <c r="B589" s="199"/>
      <c r="C589" s="199"/>
      <c r="D589" s="199"/>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row>
    <row r="590" spans="1:26" ht="14.25" customHeight="1" x14ac:dyDescent="0.2">
      <c r="A590" s="199"/>
      <c r="B590" s="199"/>
      <c r="C590" s="19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row>
    <row r="591" spans="1:26" ht="14.25" customHeight="1" x14ac:dyDescent="0.2">
      <c r="A591" s="199"/>
      <c r="B591" s="199"/>
      <c r="C591" s="199"/>
      <c r="D591" s="199"/>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row>
    <row r="592" spans="1:26" ht="14.25" customHeight="1" x14ac:dyDescent="0.2">
      <c r="A592" s="199"/>
      <c r="B592" s="199"/>
      <c r="C592" s="199"/>
      <c r="D592" s="199"/>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row>
    <row r="593" spans="1:26" ht="14.25" customHeight="1" x14ac:dyDescent="0.2">
      <c r="A593" s="199"/>
      <c r="B593" s="199"/>
      <c r="C593" s="199"/>
      <c r="D593" s="199"/>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row>
    <row r="594" spans="1:26" ht="14.25" customHeight="1" x14ac:dyDescent="0.2">
      <c r="A594" s="199"/>
      <c r="B594" s="199"/>
      <c r="C594" s="199"/>
      <c r="D594" s="199"/>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row>
    <row r="595" spans="1:26" ht="14.25" customHeight="1" x14ac:dyDescent="0.2">
      <c r="A595" s="199"/>
      <c r="B595" s="199"/>
      <c r="C595" s="199"/>
      <c r="D595" s="199"/>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row>
    <row r="596" spans="1:26" ht="14.25" customHeight="1" x14ac:dyDescent="0.2">
      <c r="A596" s="199"/>
      <c r="B596" s="199"/>
      <c r="C596" s="199"/>
      <c r="D596" s="199"/>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row>
    <row r="597" spans="1:26" ht="14.25" customHeight="1" x14ac:dyDescent="0.2">
      <c r="A597" s="199"/>
      <c r="B597" s="199"/>
      <c r="C597" s="199"/>
      <c r="D597" s="199"/>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row>
    <row r="598" spans="1:26" ht="14.25" customHeight="1" x14ac:dyDescent="0.2">
      <c r="A598" s="199"/>
      <c r="B598" s="199"/>
      <c r="C598" s="199"/>
      <c r="D598" s="199"/>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row>
    <row r="599" spans="1:26" ht="14.25" customHeight="1" x14ac:dyDescent="0.2">
      <c r="A599" s="199"/>
      <c r="B599" s="199"/>
      <c r="C599" s="199"/>
      <c r="D599" s="199"/>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row>
    <row r="600" spans="1:26" ht="14.25" customHeight="1" x14ac:dyDescent="0.2">
      <c r="A600" s="199"/>
      <c r="B600" s="199"/>
      <c r="C600" s="199"/>
      <c r="D600" s="199"/>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row>
    <row r="601" spans="1:26" ht="14.25" customHeight="1" x14ac:dyDescent="0.2">
      <c r="A601" s="199"/>
      <c r="B601" s="199"/>
      <c r="C601" s="199"/>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row>
    <row r="602" spans="1:26" ht="14.25" customHeight="1" x14ac:dyDescent="0.2">
      <c r="A602" s="199"/>
      <c r="B602" s="199"/>
      <c r="C602" s="199"/>
      <c r="D602" s="199"/>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row>
    <row r="603" spans="1:26" ht="14.25" customHeight="1" x14ac:dyDescent="0.2">
      <c r="A603" s="199"/>
      <c r="B603" s="199"/>
      <c r="C603" s="199"/>
      <c r="D603" s="199"/>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row>
    <row r="604" spans="1:26" ht="14.25" customHeight="1" x14ac:dyDescent="0.2">
      <c r="A604" s="199"/>
      <c r="B604" s="199"/>
      <c r="C604" s="199"/>
      <c r="D604" s="199"/>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row>
    <row r="605" spans="1:26" ht="14.25" customHeight="1" x14ac:dyDescent="0.2">
      <c r="A605" s="199"/>
      <c r="B605" s="199"/>
      <c r="C605" s="199"/>
      <c r="D605" s="199"/>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row>
    <row r="606" spans="1:26" ht="14.25" customHeight="1" x14ac:dyDescent="0.2">
      <c r="A606" s="199"/>
      <c r="B606" s="199"/>
      <c r="C606" s="199"/>
      <c r="D606" s="199"/>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row>
    <row r="607" spans="1:26" ht="14.25" customHeight="1" x14ac:dyDescent="0.2">
      <c r="A607" s="199"/>
      <c r="B607" s="199"/>
      <c r="C607" s="199"/>
      <c r="D607" s="199"/>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row>
    <row r="608" spans="1:26" ht="14.25" customHeight="1" x14ac:dyDescent="0.2">
      <c r="A608" s="199"/>
      <c r="B608" s="199"/>
      <c r="C608" s="199"/>
      <c r="D608" s="199"/>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row>
    <row r="609" spans="1:26" ht="14.25" customHeight="1" x14ac:dyDescent="0.2">
      <c r="A609" s="199"/>
      <c r="B609" s="199"/>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row>
    <row r="610" spans="1:26" ht="14.25" customHeight="1" x14ac:dyDescent="0.2">
      <c r="A610" s="199"/>
      <c r="B610" s="199"/>
      <c r="C610" s="199"/>
      <c r="D610" s="199"/>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row>
    <row r="611" spans="1:26" ht="14.25" customHeight="1" x14ac:dyDescent="0.2">
      <c r="A611" s="199"/>
      <c r="B611" s="199"/>
      <c r="C611" s="199"/>
      <c r="D611" s="199"/>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row>
    <row r="612" spans="1:26" ht="14.25" customHeight="1" x14ac:dyDescent="0.2">
      <c r="A612" s="199"/>
      <c r="B612" s="199"/>
      <c r="C612" s="199"/>
      <c r="D612" s="199"/>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row>
    <row r="613" spans="1:26" ht="14.25" customHeight="1" x14ac:dyDescent="0.2">
      <c r="A613" s="199"/>
      <c r="B613" s="199"/>
      <c r="C613" s="199"/>
      <c r="D613" s="199"/>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row>
    <row r="614" spans="1:26" ht="14.25" customHeight="1" x14ac:dyDescent="0.2">
      <c r="A614" s="199"/>
      <c r="B614" s="199"/>
      <c r="C614" s="199"/>
      <c r="D614" s="199"/>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row>
    <row r="615" spans="1:26" ht="14.25" customHeight="1" x14ac:dyDescent="0.2">
      <c r="A615" s="199"/>
      <c r="B615" s="199"/>
      <c r="C615" s="199"/>
      <c r="D615" s="199"/>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row>
    <row r="616" spans="1:26" ht="14.25" customHeight="1" x14ac:dyDescent="0.2">
      <c r="A616" s="199"/>
      <c r="B616" s="199"/>
      <c r="C616" s="199"/>
      <c r="D616" s="199"/>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row>
    <row r="617" spans="1:26" ht="14.25" customHeight="1" x14ac:dyDescent="0.2">
      <c r="A617" s="199"/>
      <c r="B617" s="199"/>
      <c r="C617" s="199"/>
      <c r="D617" s="199"/>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row>
    <row r="618" spans="1:26" ht="14.25" customHeight="1" x14ac:dyDescent="0.2">
      <c r="A618" s="199"/>
      <c r="B618" s="199"/>
      <c r="C618" s="199"/>
      <c r="D618" s="199"/>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row>
    <row r="619" spans="1:26" ht="14.25" customHeight="1" x14ac:dyDescent="0.2">
      <c r="A619" s="199"/>
      <c r="B619" s="199"/>
      <c r="C619" s="199"/>
      <c r="D619" s="199"/>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row>
    <row r="620" spans="1:26" ht="14.25" customHeight="1" x14ac:dyDescent="0.2">
      <c r="A620" s="199"/>
      <c r="B620" s="199"/>
      <c r="C620" s="199"/>
      <c r="D620" s="199"/>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row>
    <row r="621" spans="1:26" ht="14.25" customHeight="1" x14ac:dyDescent="0.2">
      <c r="A621" s="199"/>
      <c r="B621" s="199"/>
      <c r="C621" s="199"/>
      <c r="D621" s="199"/>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row>
    <row r="622" spans="1:26" ht="14.25" customHeight="1" x14ac:dyDescent="0.2">
      <c r="A622" s="199"/>
      <c r="B622" s="199"/>
      <c r="C622" s="199"/>
      <c r="D622" s="199"/>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row>
    <row r="623" spans="1:26" ht="14.25" customHeight="1" x14ac:dyDescent="0.2">
      <c r="A623" s="199"/>
      <c r="B623" s="199"/>
      <c r="C623" s="199"/>
      <c r="D623" s="199"/>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row>
    <row r="624" spans="1:26" ht="14.25" customHeight="1" x14ac:dyDescent="0.2">
      <c r="A624" s="199"/>
      <c r="B624" s="199"/>
      <c r="C624" s="199"/>
      <c r="D624" s="199"/>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row>
    <row r="625" spans="1:26" ht="14.25" customHeight="1" x14ac:dyDescent="0.2">
      <c r="A625" s="199"/>
      <c r="B625" s="199"/>
      <c r="C625" s="199"/>
      <c r="D625" s="199"/>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row>
    <row r="626" spans="1:26" ht="14.25" customHeight="1" x14ac:dyDescent="0.2">
      <c r="A626" s="199"/>
      <c r="B626" s="199"/>
      <c r="C626" s="199"/>
      <c r="D626" s="199"/>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row>
    <row r="627" spans="1:26" ht="14.25" customHeight="1" x14ac:dyDescent="0.2">
      <c r="A627" s="199"/>
      <c r="B627" s="199"/>
      <c r="C627" s="199"/>
      <c r="D627" s="199"/>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row>
    <row r="628" spans="1:26" ht="14.25" customHeight="1" x14ac:dyDescent="0.2">
      <c r="A628" s="199"/>
      <c r="B628" s="199"/>
      <c r="C628" s="199"/>
      <c r="D628" s="199"/>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row>
    <row r="629" spans="1:26" ht="14.25" customHeight="1" x14ac:dyDescent="0.2">
      <c r="A629" s="199"/>
      <c r="B629" s="199"/>
      <c r="C629" s="199"/>
      <c r="D629" s="199"/>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row>
    <row r="630" spans="1:26" ht="14.25" customHeight="1" x14ac:dyDescent="0.2">
      <c r="A630" s="199"/>
      <c r="B630" s="199"/>
      <c r="C630" s="199"/>
      <c r="D630" s="199"/>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row>
    <row r="631" spans="1:26" ht="14.25" customHeight="1" x14ac:dyDescent="0.2">
      <c r="A631" s="199"/>
      <c r="B631" s="199"/>
      <c r="C631" s="199"/>
      <c r="D631" s="199"/>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row>
    <row r="632" spans="1:26" ht="14.25" customHeight="1" x14ac:dyDescent="0.2">
      <c r="A632" s="199"/>
      <c r="B632" s="199"/>
      <c r="C632" s="199"/>
      <c r="D632" s="199"/>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row>
    <row r="633" spans="1:26" ht="14.25" customHeight="1" x14ac:dyDescent="0.2">
      <c r="A633" s="199"/>
      <c r="B633" s="199"/>
      <c r="C633" s="199"/>
      <c r="D633" s="199"/>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row>
    <row r="634" spans="1:26" ht="14.25" customHeight="1" x14ac:dyDescent="0.2">
      <c r="A634" s="199"/>
      <c r="B634" s="199"/>
      <c r="C634" s="199"/>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row>
    <row r="635" spans="1:26" ht="14.25" customHeight="1" x14ac:dyDescent="0.2">
      <c r="A635" s="199"/>
      <c r="B635" s="199"/>
      <c r="C635" s="199"/>
      <c r="D635" s="199"/>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row>
    <row r="636" spans="1:26" ht="14.25" customHeight="1" x14ac:dyDescent="0.2">
      <c r="A636" s="199"/>
      <c r="B636" s="199"/>
      <c r="C636" s="199"/>
      <c r="D636" s="199"/>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row>
    <row r="637" spans="1:26" ht="14.25" customHeight="1" x14ac:dyDescent="0.2">
      <c r="A637" s="199"/>
      <c r="B637" s="199"/>
      <c r="C637" s="199"/>
      <c r="D637" s="199"/>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row>
    <row r="638" spans="1:26" ht="14.25" customHeight="1" x14ac:dyDescent="0.2">
      <c r="A638" s="199"/>
      <c r="B638" s="199"/>
      <c r="C638" s="199"/>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row>
    <row r="639" spans="1:26" ht="14.25" customHeight="1" x14ac:dyDescent="0.2">
      <c r="A639" s="199"/>
      <c r="B639" s="199"/>
      <c r="C639" s="199"/>
      <c r="D639" s="199"/>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row>
    <row r="640" spans="1:26" ht="14.25" customHeight="1" x14ac:dyDescent="0.2">
      <c r="A640" s="199"/>
      <c r="B640" s="199"/>
      <c r="C640" s="199"/>
      <c r="D640" s="199"/>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row>
    <row r="641" spans="1:26" ht="14.25" customHeight="1" x14ac:dyDescent="0.2">
      <c r="A641" s="199"/>
      <c r="B641" s="199"/>
      <c r="C641" s="199"/>
      <c r="D641" s="199"/>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row>
    <row r="642" spans="1:26" ht="14.25" customHeight="1" x14ac:dyDescent="0.2">
      <c r="A642" s="199"/>
      <c r="B642" s="199"/>
      <c r="C642" s="199"/>
      <c r="D642" s="199"/>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row>
    <row r="643" spans="1:26" ht="14.25" customHeight="1" x14ac:dyDescent="0.2">
      <c r="A643" s="199"/>
      <c r="B643" s="199"/>
      <c r="C643" s="199"/>
      <c r="D643" s="199"/>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row>
    <row r="644" spans="1:26" ht="14.25" customHeight="1" x14ac:dyDescent="0.2">
      <c r="A644" s="199"/>
      <c r="B644" s="199"/>
      <c r="C644" s="199"/>
      <c r="D644" s="199"/>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row>
    <row r="645" spans="1:26" ht="14.25" customHeight="1" x14ac:dyDescent="0.2">
      <c r="A645" s="199"/>
      <c r="B645" s="199"/>
      <c r="C645" s="199"/>
      <c r="D645" s="199"/>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row>
    <row r="646" spans="1:26" ht="14.25" customHeight="1" x14ac:dyDescent="0.2">
      <c r="A646" s="199"/>
      <c r="B646" s="199"/>
      <c r="C646" s="199"/>
      <c r="D646" s="199"/>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row>
    <row r="647" spans="1:26" ht="14.25" customHeight="1" x14ac:dyDescent="0.2">
      <c r="A647" s="199"/>
      <c r="B647" s="199"/>
      <c r="C647" s="199"/>
      <c r="D647" s="199"/>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row>
    <row r="648" spans="1:26" ht="14.25" customHeight="1" x14ac:dyDescent="0.2">
      <c r="A648" s="199"/>
      <c r="B648" s="199"/>
      <c r="C648" s="199"/>
      <c r="D648" s="199"/>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row>
    <row r="649" spans="1:26" ht="14.25" customHeight="1" x14ac:dyDescent="0.2">
      <c r="A649" s="199"/>
      <c r="B649" s="199"/>
      <c r="C649" s="199"/>
      <c r="D649" s="199"/>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row>
    <row r="650" spans="1:26" ht="14.25" customHeight="1" x14ac:dyDescent="0.2">
      <c r="A650" s="199"/>
      <c r="B650" s="199"/>
      <c r="C650" s="199"/>
      <c r="D650" s="199"/>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row>
    <row r="651" spans="1:26" ht="14.25" customHeight="1" x14ac:dyDescent="0.2">
      <c r="A651" s="199"/>
      <c r="B651" s="199"/>
      <c r="C651" s="199"/>
      <c r="D651" s="199"/>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row>
    <row r="652" spans="1:26" ht="14.25" customHeight="1" x14ac:dyDescent="0.2">
      <c r="A652" s="199"/>
      <c r="B652" s="199"/>
      <c r="C652" s="199"/>
      <c r="D652" s="199"/>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row>
    <row r="653" spans="1:26" ht="14.25" customHeight="1" x14ac:dyDescent="0.2">
      <c r="A653" s="199"/>
      <c r="B653" s="199"/>
      <c r="C653" s="199"/>
      <c r="D653" s="199"/>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row>
    <row r="654" spans="1:26" ht="14.25" customHeight="1" x14ac:dyDescent="0.2">
      <c r="A654" s="199"/>
      <c r="B654" s="199"/>
      <c r="C654" s="199"/>
      <c r="D654" s="199"/>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row>
    <row r="655" spans="1:26" ht="14.25" customHeight="1" x14ac:dyDescent="0.2">
      <c r="A655" s="199"/>
      <c r="B655" s="199"/>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row>
    <row r="656" spans="1:26" ht="14.25" customHeight="1" x14ac:dyDescent="0.2">
      <c r="A656" s="199"/>
      <c r="B656" s="199"/>
      <c r="C656" s="199"/>
      <c r="D656" s="199"/>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row>
    <row r="657" spans="1:26" ht="14.25" customHeight="1" x14ac:dyDescent="0.2">
      <c r="A657" s="199"/>
      <c r="B657" s="199"/>
      <c r="C657" s="199"/>
      <c r="D657" s="199"/>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row>
    <row r="658" spans="1:26" ht="14.25" customHeight="1" x14ac:dyDescent="0.2">
      <c r="A658" s="199"/>
      <c r="B658" s="199"/>
      <c r="C658" s="199"/>
      <c r="D658" s="199"/>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row>
    <row r="659" spans="1:26" ht="14.25" customHeight="1" x14ac:dyDescent="0.2">
      <c r="A659" s="199"/>
      <c r="B659" s="199"/>
      <c r="C659" s="199"/>
      <c r="D659" s="199"/>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row>
    <row r="660" spans="1:26" ht="14.25" customHeight="1" x14ac:dyDescent="0.2">
      <c r="A660" s="199"/>
      <c r="B660" s="199"/>
      <c r="C660" s="199"/>
      <c r="D660" s="199"/>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row>
    <row r="661" spans="1:26" ht="14.25" customHeight="1" x14ac:dyDescent="0.2">
      <c r="A661" s="199"/>
      <c r="B661" s="199"/>
      <c r="C661" s="199"/>
      <c r="D661" s="199"/>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row>
    <row r="662" spans="1:26" ht="14.25" customHeight="1" x14ac:dyDescent="0.2">
      <c r="A662" s="199"/>
      <c r="B662" s="199"/>
      <c r="C662" s="199"/>
      <c r="D662" s="199"/>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row>
    <row r="663" spans="1:26" ht="14.25" customHeight="1" x14ac:dyDescent="0.2">
      <c r="A663" s="199"/>
      <c r="B663" s="199"/>
      <c r="C663" s="199"/>
      <c r="D663" s="199"/>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row>
    <row r="664" spans="1:26" ht="14.25" customHeight="1" x14ac:dyDescent="0.2">
      <c r="A664" s="199"/>
      <c r="B664" s="199"/>
      <c r="C664" s="199"/>
      <c r="D664" s="199"/>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row>
    <row r="665" spans="1:26" ht="14.25" customHeight="1" x14ac:dyDescent="0.2">
      <c r="A665" s="199"/>
      <c r="B665" s="199"/>
      <c r="C665" s="199"/>
      <c r="D665" s="199"/>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row>
    <row r="666" spans="1:26" ht="14.25" customHeight="1" x14ac:dyDescent="0.2">
      <c r="A666" s="199"/>
      <c r="B666" s="199"/>
      <c r="C666" s="199"/>
      <c r="D666" s="199"/>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row>
    <row r="667" spans="1:26" ht="14.25" customHeight="1" x14ac:dyDescent="0.2">
      <c r="A667" s="199"/>
      <c r="B667" s="199"/>
      <c r="C667" s="199"/>
      <c r="D667" s="199"/>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row>
    <row r="668" spans="1:26" ht="14.25" customHeight="1" x14ac:dyDescent="0.2">
      <c r="A668" s="199"/>
      <c r="B668" s="199"/>
      <c r="C668" s="199"/>
      <c r="D668" s="199"/>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row>
    <row r="669" spans="1:26" ht="14.25" customHeight="1" x14ac:dyDescent="0.2">
      <c r="A669" s="199"/>
      <c r="B669" s="199"/>
      <c r="C669" s="199"/>
      <c r="D669" s="199"/>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row>
    <row r="670" spans="1:26" ht="14.25" customHeight="1" x14ac:dyDescent="0.2">
      <c r="A670" s="199"/>
      <c r="B670" s="199"/>
      <c r="C670" s="199"/>
      <c r="D670" s="199"/>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row>
    <row r="671" spans="1:26" ht="14.25" customHeight="1" x14ac:dyDescent="0.2">
      <c r="A671" s="199"/>
      <c r="B671" s="199"/>
      <c r="C671" s="199"/>
      <c r="D671" s="199"/>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row>
    <row r="672" spans="1:26" ht="14.25" customHeight="1" x14ac:dyDescent="0.2">
      <c r="A672" s="199"/>
      <c r="B672" s="199"/>
      <c r="C672" s="199"/>
      <c r="D672" s="199"/>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row>
    <row r="673" spans="1:26" ht="14.25" customHeight="1" x14ac:dyDescent="0.2">
      <c r="A673" s="199"/>
      <c r="B673" s="199"/>
      <c r="C673" s="199"/>
      <c r="D673" s="199"/>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row>
    <row r="674" spans="1:26" ht="14.25" customHeight="1" x14ac:dyDescent="0.2">
      <c r="A674" s="199"/>
      <c r="B674" s="199"/>
      <c r="C674" s="199"/>
      <c r="D674" s="199"/>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row>
    <row r="675" spans="1:26" ht="14.25" customHeight="1" x14ac:dyDescent="0.2">
      <c r="A675" s="199"/>
      <c r="B675" s="199"/>
      <c r="C675" s="199"/>
      <c r="D675" s="199"/>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row>
    <row r="676" spans="1:26" ht="14.25" customHeight="1" x14ac:dyDescent="0.2">
      <c r="A676" s="199"/>
      <c r="B676" s="199"/>
      <c r="C676" s="199"/>
      <c r="D676" s="199"/>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row>
    <row r="677" spans="1:26" ht="14.25" customHeight="1" x14ac:dyDescent="0.2">
      <c r="A677" s="199"/>
      <c r="B677" s="199"/>
      <c r="C677" s="199"/>
      <c r="D677" s="199"/>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row>
    <row r="678" spans="1:26" ht="14.25" customHeight="1" x14ac:dyDescent="0.2">
      <c r="A678" s="199"/>
      <c r="B678" s="199"/>
      <c r="C678" s="199"/>
      <c r="D678" s="199"/>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row>
    <row r="679" spans="1:26" ht="14.25" customHeight="1" x14ac:dyDescent="0.2">
      <c r="A679" s="199"/>
      <c r="B679" s="199"/>
      <c r="C679" s="199"/>
      <c r="D679" s="199"/>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row>
    <row r="680" spans="1:26" ht="14.25" customHeight="1" x14ac:dyDescent="0.2">
      <c r="A680" s="199"/>
      <c r="B680" s="199"/>
      <c r="C680" s="199"/>
      <c r="D680" s="199"/>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row>
    <row r="681" spans="1:26" ht="14.25" customHeight="1" x14ac:dyDescent="0.2">
      <c r="A681" s="199"/>
      <c r="B681" s="199"/>
      <c r="C681" s="199"/>
      <c r="D681" s="199"/>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row>
    <row r="682" spans="1:26" ht="14.25" customHeight="1" x14ac:dyDescent="0.2">
      <c r="A682" s="199"/>
      <c r="B682" s="199"/>
      <c r="C682" s="199"/>
      <c r="D682" s="199"/>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row>
    <row r="683" spans="1:26" ht="14.25" customHeight="1" x14ac:dyDescent="0.2">
      <c r="A683" s="199"/>
      <c r="B683" s="199"/>
      <c r="C683" s="199"/>
      <c r="D683" s="199"/>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row>
    <row r="684" spans="1:26" ht="14.25" customHeight="1" x14ac:dyDescent="0.2">
      <c r="A684" s="199"/>
      <c r="B684" s="199"/>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row>
    <row r="685" spans="1:26" ht="14.25" customHeight="1" x14ac:dyDescent="0.2">
      <c r="A685" s="199"/>
      <c r="B685" s="199"/>
      <c r="C685" s="199"/>
      <c r="D685" s="199"/>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row>
    <row r="686" spans="1:26" ht="14.25" customHeight="1" x14ac:dyDescent="0.2">
      <c r="A686" s="199"/>
      <c r="B686" s="199"/>
      <c r="C686" s="199"/>
      <c r="D686" s="199"/>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row>
    <row r="687" spans="1:26" ht="14.25" customHeight="1" x14ac:dyDescent="0.2">
      <c r="A687" s="199"/>
      <c r="B687" s="199"/>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row>
    <row r="688" spans="1:26" ht="14.25" customHeight="1" x14ac:dyDescent="0.2">
      <c r="A688" s="199"/>
      <c r="B688" s="199"/>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row>
    <row r="689" spans="1:26" ht="14.25" customHeight="1" x14ac:dyDescent="0.2">
      <c r="A689" s="199"/>
      <c r="B689" s="199"/>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row>
    <row r="690" spans="1:26" ht="14.25" customHeight="1" x14ac:dyDescent="0.2">
      <c r="A690" s="199"/>
      <c r="B690" s="199"/>
      <c r="C690" s="199"/>
      <c r="D690" s="199"/>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row>
    <row r="691" spans="1:26" ht="14.25" customHeight="1" x14ac:dyDescent="0.2">
      <c r="A691" s="199"/>
      <c r="B691" s="199"/>
      <c r="C691" s="199"/>
      <c r="D691" s="199"/>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row>
    <row r="692" spans="1:26" ht="14.25" customHeight="1" x14ac:dyDescent="0.2">
      <c r="A692" s="199"/>
      <c r="B692" s="199"/>
      <c r="C692" s="199"/>
      <c r="D692" s="199"/>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row>
    <row r="693" spans="1:26" ht="14.25" customHeight="1" x14ac:dyDescent="0.2">
      <c r="A693" s="199"/>
      <c r="B693" s="199"/>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row>
    <row r="694" spans="1:26" ht="14.25" customHeight="1" x14ac:dyDescent="0.2">
      <c r="A694" s="199"/>
      <c r="B694" s="199"/>
      <c r="C694" s="199"/>
      <c r="D694" s="199"/>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row>
    <row r="695" spans="1:26" ht="14.25" customHeight="1" x14ac:dyDescent="0.2">
      <c r="A695" s="199"/>
      <c r="B695" s="199"/>
      <c r="C695" s="199"/>
      <c r="D695" s="199"/>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row>
    <row r="696" spans="1:26" ht="14.25" customHeight="1" x14ac:dyDescent="0.2">
      <c r="A696" s="199"/>
      <c r="B696" s="199"/>
      <c r="C696" s="199"/>
      <c r="D696" s="199"/>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row>
    <row r="697" spans="1:26" ht="14.25" customHeight="1" x14ac:dyDescent="0.2">
      <c r="A697" s="199"/>
      <c r="B697" s="199"/>
      <c r="C697" s="199"/>
      <c r="D697" s="199"/>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row>
    <row r="698" spans="1:26" ht="14.25" customHeight="1" x14ac:dyDescent="0.2">
      <c r="A698" s="199"/>
      <c r="B698" s="199"/>
      <c r="C698" s="199"/>
      <c r="D698" s="199"/>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row>
    <row r="699" spans="1:26" ht="14.25" customHeight="1" x14ac:dyDescent="0.2">
      <c r="A699" s="199"/>
      <c r="B699" s="199"/>
      <c r="C699" s="199"/>
      <c r="D699" s="199"/>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row>
    <row r="700" spans="1:26" ht="14.25" customHeight="1" x14ac:dyDescent="0.2">
      <c r="A700" s="199"/>
      <c r="B700" s="199"/>
      <c r="C700" s="199"/>
      <c r="D700" s="199"/>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row>
    <row r="701" spans="1:26" ht="14.25" customHeight="1" x14ac:dyDescent="0.2">
      <c r="A701" s="199"/>
      <c r="B701" s="199"/>
      <c r="C701" s="199"/>
      <c r="D701" s="199"/>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row>
    <row r="702" spans="1:26" ht="14.25" customHeight="1" x14ac:dyDescent="0.2">
      <c r="A702" s="199"/>
      <c r="B702" s="199"/>
      <c r="C702" s="199"/>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row>
    <row r="703" spans="1:26" ht="14.25" customHeight="1" x14ac:dyDescent="0.2">
      <c r="A703" s="199"/>
      <c r="B703" s="199"/>
      <c r="C703" s="199"/>
      <c r="D703" s="199"/>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row>
    <row r="704" spans="1:26" ht="14.25" customHeight="1" x14ac:dyDescent="0.2">
      <c r="A704" s="199"/>
      <c r="B704" s="199"/>
      <c r="C704" s="199"/>
      <c r="D704" s="199"/>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row>
    <row r="705" spans="1:26" ht="14.25" customHeight="1" x14ac:dyDescent="0.2">
      <c r="A705" s="199"/>
      <c r="B705" s="199"/>
      <c r="C705" s="19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row>
    <row r="706" spans="1:26" ht="14.25" customHeight="1" x14ac:dyDescent="0.2">
      <c r="A706" s="199"/>
      <c r="B706" s="199"/>
      <c r="C706" s="199"/>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row>
    <row r="707" spans="1:26" ht="14.25" customHeight="1" x14ac:dyDescent="0.2">
      <c r="A707" s="199"/>
      <c r="B707" s="199"/>
      <c r="C707" s="199"/>
      <c r="D707" s="199"/>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row>
    <row r="708" spans="1:26" ht="14.25" customHeight="1" x14ac:dyDescent="0.2">
      <c r="A708" s="199"/>
      <c r="B708" s="199"/>
      <c r="C708" s="199"/>
      <c r="D708" s="199"/>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row>
    <row r="709" spans="1:26" ht="14.25" customHeight="1" x14ac:dyDescent="0.2">
      <c r="A709" s="199"/>
      <c r="B709" s="199"/>
      <c r="C709" s="199"/>
      <c r="D709" s="199"/>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row>
    <row r="710" spans="1:26" ht="14.25" customHeight="1" x14ac:dyDescent="0.2">
      <c r="A710" s="199"/>
      <c r="B710" s="199"/>
      <c r="C710" s="199"/>
      <c r="D710" s="199"/>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row>
    <row r="711" spans="1:26" ht="14.25" customHeight="1" x14ac:dyDescent="0.2">
      <c r="A711" s="199"/>
      <c r="B711" s="199"/>
      <c r="C711" s="199"/>
      <c r="D711" s="199"/>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row>
    <row r="712" spans="1:26" ht="14.25" customHeight="1" x14ac:dyDescent="0.2">
      <c r="A712" s="199"/>
      <c r="B712" s="199"/>
      <c r="C712" s="199"/>
      <c r="D712" s="199"/>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row>
    <row r="713" spans="1:26" ht="14.25" customHeight="1" x14ac:dyDescent="0.2">
      <c r="A713" s="199"/>
      <c r="B713" s="199"/>
      <c r="C713" s="199"/>
      <c r="D713" s="199"/>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row>
    <row r="714" spans="1:26" ht="14.25" customHeight="1" x14ac:dyDescent="0.2">
      <c r="A714" s="199"/>
      <c r="B714" s="199"/>
      <c r="C714" s="199"/>
      <c r="D714" s="199"/>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row>
    <row r="715" spans="1:26" ht="14.25" customHeight="1" x14ac:dyDescent="0.2">
      <c r="A715" s="199"/>
      <c r="B715" s="199"/>
      <c r="C715" s="199"/>
      <c r="D715" s="199"/>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row>
    <row r="716" spans="1:26" ht="14.25" customHeight="1" x14ac:dyDescent="0.2">
      <c r="A716" s="199"/>
      <c r="B716" s="199"/>
      <c r="C716" s="199"/>
      <c r="D716" s="199"/>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row>
    <row r="717" spans="1:26" ht="14.25" customHeight="1" x14ac:dyDescent="0.2">
      <c r="A717" s="199"/>
      <c r="B717" s="199"/>
      <c r="C717" s="199"/>
      <c r="D717" s="199"/>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row>
    <row r="718" spans="1:26" ht="14.25" customHeight="1" x14ac:dyDescent="0.2">
      <c r="A718" s="199"/>
      <c r="B718" s="199"/>
      <c r="C718" s="199"/>
      <c r="D718" s="199"/>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row>
    <row r="719" spans="1:26" ht="14.25" customHeight="1" x14ac:dyDescent="0.2">
      <c r="A719" s="199"/>
      <c r="B719" s="199"/>
      <c r="C719" s="199"/>
      <c r="D719" s="199"/>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row>
    <row r="720" spans="1:26" ht="14.25" customHeight="1" x14ac:dyDescent="0.2">
      <c r="A720" s="199"/>
      <c r="B720" s="199"/>
      <c r="C720" s="199"/>
      <c r="D720" s="199"/>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row>
    <row r="721" spans="1:26" ht="14.25" customHeight="1" x14ac:dyDescent="0.2">
      <c r="A721" s="199"/>
      <c r="B721" s="199"/>
      <c r="C721" s="199"/>
      <c r="D721" s="199"/>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row>
    <row r="722" spans="1:26" ht="14.25" customHeight="1" x14ac:dyDescent="0.2">
      <c r="A722" s="199"/>
      <c r="B722" s="199"/>
      <c r="C722" s="199"/>
      <c r="D722" s="199"/>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row>
    <row r="723" spans="1:26" ht="14.25" customHeight="1" x14ac:dyDescent="0.2">
      <c r="A723" s="199"/>
      <c r="B723" s="199"/>
      <c r="C723" s="199"/>
      <c r="D723" s="199"/>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row>
    <row r="724" spans="1:26" ht="14.25" customHeight="1" x14ac:dyDescent="0.2">
      <c r="A724" s="199"/>
      <c r="B724" s="199"/>
      <c r="C724" s="199"/>
      <c r="D724" s="199"/>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row>
    <row r="725" spans="1:26" ht="14.25" customHeight="1" x14ac:dyDescent="0.2">
      <c r="A725" s="199"/>
      <c r="B725" s="199"/>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row>
    <row r="726" spans="1:26" ht="14.25" customHeight="1" x14ac:dyDescent="0.2">
      <c r="A726" s="199"/>
      <c r="B726" s="199"/>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row>
    <row r="727" spans="1:26" ht="14.25" customHeight="1" x14ac:dyDescent="0.2">
      <c r="A727" s="199"/>
      <c r="B727" s="199"/>
      <c r="C727" s="199"/>
      <c r="D727" s="199"/>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row>
    <row r="728" spans="1:26" ht="14.25" customHeight="1" x14ac:dyDescent="0.2">
      <c r="A728" s="199"/>
      <c r="B728" s="199"/>
      <c r="C728" s="199"/>
      <c r="D728" s="199"/>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row>
    <row r="729" spans="1:26" ht="14.25" customHeight="1" x14ac:dyDescent="0.2">
      <c r="A729" s="199"/>
      <c r="B729" s="199"/>
      <c r="C729" s="199"/>
      <c r="D729" s="199"/>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row>
    <row r="730" spans="1:26" ht="14.25" customHeight="1" x14ac:dyDescent="0.2">
      <c r="A730" s="199"/>
      <c r="B730" s="199"/>
      <c r="C730" s="199"/>
      <c r="D730" s="199"/>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row>
    <row r="731" spans="1:26" ht="14.25" customHeight="1" x14ac:dyDescent="0.2">
      <c r="A731" s="199"/>
      <c r="B731" s="199"/>
      <c r="C731" s="199"/>
      <c r="D731" s="199"/>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row>
    <row r="732" spans="1:26" ht="14.25" customHeight="1" x14ac:dyDescent="0.2">
      <c r="A732" s="199"/>
      <c r="B732" s="199"/>
      <c r="C732" s="199"/>
      <c r="D732" s="199"/>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row>
    <row r="733" spans="1:26" ht="14.25" customHeight="1" x14ac:dyDescent="0.2">
      <c r="A733" s="199"/>
      <c r="B733" s="199"/>
      <c r="C733" s="199"/>
      <c r="D733" s="199"/>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row>
    <row r="734" spans="1:26" ht="14.25" customHeight="1" x14ac:dyDescent="0.2">
      <c r="A734" s="199"/>
      <c r="B734" s="199"/>
      <c r="C734" s="199"/>
      <c r="D734" s="199"/>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row>
    <row r="735" spans="1:26" ht="14.25" customHeight="1" x14ac:dyDescent="0.2">
      <c r="A735" s="199"/>
      <c r="B735" s="199"/>
      <c r="C735" s="199"/>
      <c r="D735" s="199"/>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row>
    <row r="736" spans="1:26" ht="14.25" customHeight="1" x14ac:dyDescent="0.2">
      <c r="A736" s="199"/>
      <c r="B736" s="199"/>
      <c r="C736" s="199"/>
      <c r="D736" s="199"/>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row>
    <row r="737" spans="1:26" ht="14.25" customHeight="1" x14ac:dyDescent="0.2">
      <c r="A737" s="199"/>
      <c r="B737" s="199"/>
      <c r="C737" s="199"/>
      <c r="D737" s="199"/>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row>
    <row r="738" spans="1:26" ht="14.25" customHeight="1" x14ac:dyDescent="0.2">
      <c r="A738" s="199"/>
      <c r="B738" s="199"/>
      <c r="C738" s="199"/>
      <c r="D738" s="199"/>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row>
    <row r="739" spans="1:26" ht="14.25" customHeight="1" x14ac:dyDescent="0.2">
      <c r="A739" s="199"/>
      <c r="B739" s="199"/>
      <c r="C739" s="199"/>
      <c r="D739" s="199"/>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row>
    <row r="740" spans="1:26" ht="14.25" customHeight="1" x14ac:dyDescent="0.2">
      <c r="A740" s="199"/>
      <c r="B740" s="199"/>
      <c r="C740" s="199"/>
      <c r="D740" s="199"/>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row>
    <row r="741" spans="1:26" ht="14.25" customHeight="1" x14ac:dyDescent="0.2">
      <c r="A741" s="199"/>
      <c r="B741" s="199"/>
      <c r="C741" s="199"/>
      <c r="D741" s="199"/>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row>
    <row r="742" spans="1:26" ht="14.25" customHeight="1" x14ac:dyDescent="0.2">
      <c r="A742" s="199"/>
      <c r="B742" s="199"/>
      <c r="C742" s="199"/>
      <c r="D742" s="199"/>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row>
    <row r="743" spans="1:26" ht="14.25" customHeight="1" x14ac:dyDescent="0.2">
      <c r="A743" s="199"/>
      <c r="B743" s="199"/>
      <c r="C743" s="199"/>
      <c r="D743" s="199"/>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row>
    <row r="744" spans="1:26" ht="14.25" customHeight="1" x14ac:dyDescent="0.2">
      <c r="A744" s="199"/>
      <c r="B744" s="199"/>
      <c r="C744" s="199"/>
      <c r="D744" s="199"/>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row>
    <row r="745" spans="1:26" ht="14.25" customHeight="1" x14ac:dyDescent="0.2">
      <c r="A745" s="199"/>
      <c r="B745" s="199"/>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row>
    <row r="746" spans="1:26" ht="14.25" customHeight="1" x14ac:dyDescent="0.2">
      <c r="A746" s="199"/>
      <c r="B746" s="199"/>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row>
    <row r="747" spans="1:26" ht="14.25" customHeight="1" x14ac:dyDescent="0.2">
      <c r="A747" s="199"/>
      <c r="B747" s="199"/>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row>
    <row r="748" spans="1:26" ht="14.25" customHeight="1" x14ac:dyDescent="0.2">
      <c r="A748" s="199"/>
      <c r="B748" s="199"/>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row>
    <row r="749" spans="1:26" ht="14.25" customHeight="1" x14ac:dyDescent="0.2">
      <c r="A749" s="199"/>
      <c r="B749" s="199"/>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row>
    <row r="750" spans="1:26" ht="14.25" customHeight="1" x14ac:dyDescent="0.2">
      <c r="A750" s="199"/>
      <c r="B750" s="199"/>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row>
    <row r="751" spans="1:26" ht="14.25" customHeight="1" x14ac:dyDescent="0.2">
      <c r="A751" s="199"/>
      <c r="B751" s="199"/>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row>
    <row r="752" spans="1:26" ht="14.25" customHeight="1" x14ac:dyDescent="0.2">
      <c r="A752" s="199"/>
      <c r="B752" s="199"/>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row>
    <row r="753" spans="1:26" ht="14.25" customHeight="1" x14ac:dyDescent="0.2">
      <c r="A753" s="199"/>
      <c r="B753" s="199"/>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row>
    <row r="754" spans="1:26" ht="14.25" customHeight="1" x14ac:dyDescent="0.2">
      <c r="A754" s="199"/>
      <c r="B754" s="199"/>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row>
    <row r="755" spans="1:26" ht="14.25" customHeight="1" x14ac:dyDescent="0.2">
      <c r="A755" s="199"/>
      <c r="B755" s="199"/>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row>
    <row r="756" spans="1:26" ht="14.25" customHeight="1" x14ac:dyDescent="0.2">
      <c r="A756" s="199"/>
      <c r="B756" s="199"/>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row>
    <row r="757" spans="1:26" ht="14.25" customHeight="1" x14ac:dyDescent="0.2">
      <c r="A757" s="199"/>
      <c r="B757" s="199"/>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row>
    <row r="758" spans="1:26" ht="14.25" customHeight="1" x14ac:dyDescent="0.2">
      <c r="A758" s="199"/>
      <c r="B758" s="199"/>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row>
    <row r="759" spans="1:26" ht="14.25" customHeight="1" x14ac:dyDescent="0.2">
      <c r="A759" s="199"/>
      <c r="B759" s="199"/>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row>
    <row r="760" spans="1:26" ht="14.25" customHeight="1" x14ac:dyDescent="0.2">
      <c r="A760" s="199"/>
      <c r="B760" s="199"/>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row>
    <row r="761" spans="1:26" ht="14.25" customHeight="1" x14ac:dyDescent="0.2">
      <c r="A761" s="199"/>
      <c r="B761" s="199"/>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row>
    <row r="762" spans="1:26" ht="14.25" customHeight="1" x14ac:dyDescent="0.2">
      <c r="A762" s="199"/>
      <c r="B762" s="199"/>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row>
    <row r="763" spans="1:26" ht="14.25" customHeight="1" x14ac:dyDescent="0.2">
      <c r="A763" s="199"/>
      <c r="B763" s="199"/>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row>
    <row r="764" spans="1:26" ht="14.25" customHeight="1" x14ac:dyDescent="0.2">
      <c r="A764" s="199"/>
      <c r="B764" s="199"/>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row>
    <row r="765" spans="1:26" ht="14.25" customHeight="1" x14ac:dyDescent="0.2">
      <c r="A765" s="199"/>
      <c r="B765" s="199"/>
      <c r="C765" s="199"/>
      <c r="D765" s="199"/>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row>
    <row r="766" spans="1:26" ht="14.25" customHeight="1" x14ac:dyDescent="0.2">
      <c r="A766" s="199"/>
      <c r="B766" s="199"/>
      <c r="C766" s="199"/>
      <c r="D766" s="199"/>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row>
    <row r="767" spans="1:26" ht="14.25" customHeight="1" x14ac:dyDescent="0.2">
      <c r="A767" s="199"/>
      <c r="B767" s="199"/>
      <c r="C767" s="199"/>
      <c r="D767" s="199"/>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row>
    <row r="768" spans="1:26" ht="14.25" customHeight="1" x14ac:dyDescent="0.2">
      <c r="A768" s="199"/>
      <c r="B768" s="199"/>
      <c r="C768" s="199"/>
      <c r="D768" s="199"/>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row>
    <row r="769" spans="1:26" ht="14.25" customHeight="1" x14ac:dyDescent="0.2">
      <c r="A769" s="199"/>
      <c r="B769" s="199"/>
      <c r="C769" s="199"/>
      <c r="D769" s="199"/>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row>
    <row r="770" spans="1:26" ht="14.25" customHeight="1" x14ac:dyDescent="0.2">
      <c r="A770" s="199"/>
      <c r="B770" s="199"/>
      <c r="C770" s="199"/>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row>
    <row r="771" spans="1:26" ht="14.25" customHeight="1" x14ac:dyDescent="0.2">
      <c r="A771" s="199"/>
      <c r="B771" s="199"/>
      <c r="C771" s="199"/>
      <c r="D771" s="199"/>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row>
    <row r="772" spans="1:26" ht="14.25" customHeight="1" x14ac:dyDescent="0.2">
      <c r="A772" s="199"/>
      <c r="B772" s="199"/>
      <c r="C772" s="199"/>
      <c r="D772" s="199"/>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row>
    <row r="773" spans="1:26" ht="14.25" customHeight="1" x14ac:dyDescent="0.2">
      <c r="A773" s="199"/>
      <c r="B773" s="199"/>
      <c r="C773" s="199"/>
      <c r="D773" s="199"/>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row>
    <row r="774" spans="1:26" ht="14.25" customHeight="1" x14ac:dyDescent="0.2">
      <c r="A774" s="199"/>
      <c r="B774" s="199"/>
      <c r="C774" s="199"/>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row>
    <row r="775" spans="1:26" ht="14.25" customHeight="1" x14ac:dyDescent="0.2">
      <c r="A775" s="199"/>
      <c r="B775" s="199"/>
      <c r="C775" s="199"/>
      <c r="D775" s="199"/>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row>
    <row r="776" spans="1:26" ht="14.25" customHeight="1" x14ac:dyDescent="0.2">
      <c r="A776" s="199"/>
      <c r="B776" s="199"/>
      <c r="C776" s="199"/>
      <c r="D776" s="199"/>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row>
    <row r="777" spans="1:26" ht="14.25" customHeight="1" x14ac:dyDescent="0.2">
      <c r="A777" s="199"/>
      <c r="B777" s="199"/>
      <c r="C777" s="199"/>
      <c r="D777" s="199"/>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row>
    <row r="778" spans="1:26" ht="14.25" customHeight="1" x14ac:dyDescent="0.2">
      <c r="A778" s="199"/>
      <c r="B778" s="199"/>
      <c r="C778" s="199"/>
      <c r="D778" s="199"/>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row>
    <row r="779" spans="1:26" ht="14.25" customHeight="1" x14ac:dyDescent="0.2">
      <c r="A779" s="199"/>
      <c r="B779" s="199"/>
      <c r="C779" s="199"/>
      <c r="D779" s="199"/>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row>
    <row r="780" spans="1:26" ht="14.25" customHeight="1" x14ac:dyDescent="0.2">
      <c r="A780" s="199"/>
      <c r="B780" s="199"/>
      <c r="C780" s="199"/>
      <c r="D780" s="199"/>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row>
    <row r="781" spans="1:26" ht="14.25" customHeight="1" x14ac:dyDescent="0.2">
      <c r="A781" s="199"/>
      <c r="B781" s="199"/>
      <c r="C781" s="199"/>
      <c r="D781" s="199"/>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row>
    <row r="782" spans="1:26" ht="14.25" customHeight="1" x14ac:dyDescent="0.2">
      <c r="A782" s="199"/>
      <c r="B782" s="199"/>
      <c r="C782" s="199"/>
      <c r="D782" s="199"/>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row>
    <row r="783" spans="1:26" ht="14.25" customHeight="1" x14ac:dyDescent="0.2">
      <c r="A783" s="199"/>
      <c r="B783" s="199"/>
      <c r="C783" s="199"/>
      <c r="D783" s="199"/>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row>
    <row r="784" spans="1:26" ht="14.25" customHeight="1" x14ac:dyDescent="0.2">
      <c r="A784" s="199"/>
      <c r="B784" s="199"/>
      <c r="C784" s="199"/>
      <c r="D784" s="199"/>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row>
    <row r="785" spans="1:26" ht="14.25" customHeight="1" x14ac:dyDescent="0.2">
      <c r="A785" s="199"/>
      <c r="B785" s="199"/>
      <c r="C785" s="199"/>
      <c r="D785" s="199"/>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row>
    <row r="786" spans="1:26" ht="14.25" customHeight="1" x14ac:dyDescent="0.2">
      <c r="A786" s="199"/>
      <c r="B786" s="199"/>
      <c r="C786" s="199"/>
      <c r="D786" s="199"/>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row>
    <row r="787" spans="1:26" ht="14.25" customHeight="1" x14ac:dyDescent="0.2">
      <c r="A787" s="199"/>
      <c r="B787" s="199"/>
      <c r="C787" s="199"/>
      <c r="D787" s="199"/>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row>
    <row r="788" spans="1:26" ht="14.25" customHeight="1" x14ac:dyDescent="0.2">
      <c r="A788" s="199"/>
      <c r="B788" s="199"/>
      <c r="C788" s="199"/>
      <c r="D788" s="199"/>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row>
    <row r="789" spans="1:26" ht="14.25" customHeight="1" x14ac:dyDescent="0.2">
      <c r="A789" s="199"/>
      <c r="B789" s="199"/>
      <c r="C789" s="19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row>
    <row r="790" spans="1:26" ht="14.25" customHeight="1" x14ac:dyDescent="0.2">
      <c r="A790" s="199"/>
      <c r="B790" s="199"/>
      <c r="C790" s="199"/>
      <c r="D790" s="199"/>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row>
    <row r="791" spans="1:26" ht="14.25" customHeight="1" x14ac:dyDescent="0.2">
      <c r="A791" s="199"/>
      <c r="B791" s="199"/>
      <c r="C791" s="199"/>
      <c r="D791" s="199"/>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row>
    <row r="792" spans="1:26" ht="14.25" customHeight="1" x14ac:dyDescent="0.2">
      <c r="A792" s="199"/>
      <c r="B792" s="199"/>
      <c r="C792" s="199"/>
      <c r="D792" s="199"/>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row>
    <row r="793" spans="1:26" ht="14.25" customHeight="1" x14ac:dyDescent="0.2">
      <c r="A793" s="199"/>
      <c r="B793" s="199"/>
      <c r="C793" s="199"/>
      <c r="D793" s="199"/>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row>
    <row r="794" spans="1:26" ht="14.25" customHeight="1" x14ac:dyDescent="0.2">
      <c r="A794" s="199"/>
      <c r="B794" s="199"/>
      <c r="C794" s="199"/>
      <c r="D794" s="199"/>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row>
    <row r="795" spans="1:26" ht="14.25" customHeight="1" x14ac:dyDescent="0.2">
      <c r="A795" s="199"/>
      <c r="B795" s="199"/>
      <c r="C795" s="199"/>
      <c r="D795" s="199"/>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row>
    <row r="796" spans="1:26" ht="14.25" customHeight="1" x14ac:dyDescent="0.2">
      <c r="A796" s="199"/>
      <c r="B796" s="199"/>
      <c r="C796" s="199"/>
      <c r="D796" s="199"/>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row>
    <row r="797" spans="1:26" ht="14.25" customHeight="1" x14ac:dyDescent="0.2">
      <c r="A797" s="199"/>
      <c r="B797" s="199"/>
      <c r="C797" s="199"/>
      <c r="D797" s="199"/>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row>
    <row r="798" spans="1:26" ht="14.25" customHeight="1" x14ac:dyDescent="0.2">
      <c r="A798" s="199"/>
      <c r="B798" s="199"/>
      <c r="C798" s="199"/>
      <c r="D798" s="199"/>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row>
    <row r="799" spans="1:26" ht="14.25" customHeight="1" x14ac:dyDescent="0.2">
      <c r="A799" s="199"/>
      <c r="B799" s="199"/>
      <c r="C799" s="199"/>
      <c r="D799" s="199"/>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row>
    <row r="800" spans="1:26" ht="14.25" customHeight="1" x14ac:dyDescent="0.2">
      <c r="A800" s="199"/>
      <c r="B800" s="199"/>
      <c r="C800" s="199"/>
      <c r="D800" s="199"/>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row>
    <row r="801" spans="1:26" ht="14.25" customHeight="1" x14ac:dyDescent="0.2">
      <c r="A801" s="199"/>
      <c r="B801" s="199"/>
      <c r="C801" s="199"/>
      <c r="D801" s="199"/>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row>
    <row r="802" spans="1:26" ht="14.25" customHeight="1" x14ac:dyDescent="0.2">
      <c r="A802" s="199"/>
      <c r="B802" s="199"/>
      <c r="C802" s="199"/>
      <c r="D802" s="199"/>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row>
    <row r="803" spans="1:26" ht="14.25" customHeight="1" x14ac:dyDescent="0.2">
      <c r="A803" s="199"/>
      <c r="B803" s="199"/>
      <c r="C803" s="199"/>
      <c r="D803" s="199"/>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row>
    <row r="804" spans="1:26" ht="14.25" customHeight="1" x14ac:dyDescent="0.2">
      <c r="A804" s="199"/>
      <c r="B804" s="199"/>
      <c r="C804" s="199"/>
      <c r="D804" s="199"/>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row>
    <row r="805" spans="1:26" ht="14.25" customHeight="1" x14ac:dyDescent="0.2">
      <c r="A805" s="199"/>
      <c r="B805" s="199"/>
      <c r="C805" s="199"/>
      <c r="D805" s="199"/>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row>
    <row r="806" spans="1:26" ht="14.25" customHeight="1" x14ac:dyDescent="0.2">
      <c r="A806" s="199"/>
      <c r="B806" s="199"/>
      <c r="C806" s="199"/>
      <c r="D806" s="199"/>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row>
    <row r="807" spans="1:26" ht="14.25" customHeight="1" x14ac:dyDescent="0.2">
      <c r="A807" s="199"/>
      <c r="B807" s="199"/>
      <c r="C807" s="199"/>
      <c r="D807" s="199"/>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row>
    <row r="808" spans="1:26" ht="14.25" customHeight="1" x14ac:dyDescent="0.2">
      <c r="A808" s="199"/>
      <c r="B808" s="199"/>
      <c r="C808" s="199"/>
      <c r="D808" s="199"/>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row>
    <row r="809" spans="1:26" ht="14.25" customHeight="1" x14ac:dyDescent="0.2">
      <c r="A809" s="199"/>
      <c r="B809" s="199"/>
      <c r="C809" s="199"/>
      <c r="D809" s="199"/>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row>
    <row r="810" spans="1:26" ht="14.25" customHeight="1" x14ac:dyDescent="0.2">
      <c r="A810" s="199"/>
      <c r="B810" s="199"/>
      <c r="C810" s="199"/>
      <c r="D810" s="199"/>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row>
    <row r="811" spans="1:26" ht="14.25" customHeight="1" x14ac:dyDescent="0.2">
      <c r="A811" s="199"/>
      <c r="B811" s="199"/>
      <c r="C811" s="199"/>
      <c r="D811" s="199"/>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row>
    <row r="812" spans="1:26" ht="14.25" customHeight="1" x14ac:dyDescent="0.2">
      <c r="A812" s="199"/>
      <c r="B812" s="199"/>
      <c r="C812" s="199"/>
      <c r="D812" s="199"/>
      <c r="E812" s="199"/>
      <c r="F812" s="199"/>
      <c r="G812" s="199"/>
      <c r="H812" s="199"/>
      <c r="I812" s="199"/>
      <c r="J812" s="199"/>
      <c r="K812" s="199"/>
      <c r="L812" s="199"/>
      <c r="M812" s="199"/>
      <c r="N812" s="199"/>
      <c r="O812" s="199"/>
      <c r="P812" s="199"/>
      <c r="Q812" s="199"/>
      <c r="R812" s="199"/>
      <c r="S812" s="199"/>
      <c r="T812" s="199"/>
      <c r="U812" s="199"/>
      <c r="V812" s="199"/>
      <c r="W812" s="199"/>
      <c r="X812" s="199"/>
      <c r="Y812" s="199"/>
      <c r="Z812" s="199"/>
    </row>
    <row r="813" spans="1:26" ht="14.25" customHeight="1" x14ac:dyDescent="0.2">
      <c r="A813" s="199"/>
      <c r="B813" s="199"/>
      <c r="C813" s="199"/>
      <c r="D813" s="199"/>
      <c r="E813" s="199"/>
      <c r="F813" s="199"/>
      <c r="G813" s="199"/>
      <c r="H813" s="199"/>
      <c r="I813" s="199"/>
      <c r="J813" s="199"/>
      <c r="K813" s="199"/>
      <c r="L813" s="199"/>
      <c r="M813" s="199"/>
      <c r="N813" s="199"/>
      <c r="O813" s="199"/>
      <c r="P813" s="199"/>
      <c r="Q813" s="199"/>
      <c r="R813" s="199"/>
      <c r="S813" s="199"/>
      <c r="T813" s="199"/>
      <c r="U813" s="199"/>
      <c r="V813" s="199"/>
      <c r="W813" s="199"/>
      <c r="X813" s="199"/>
      <c r="Y813" s="199"/>
      <c r="Z813" s="199"/>
    </row>
    <row r="814" spans="1:26" ht="14.25" customHeight="1" x14ac:dyDescent="0.2">
      <c r="A814" s="199"/>
      <c r="B814" s="199"/>
      <c r="C814" s="199"/>
      <c r="D814" s="199"/>
      <c r="E814" s="199"/>
      <c r="F814" s="199"/>
      <c r="G814" s="199"/>
      <c r="H814" s="199"/>
      <c r="I814" s="199"/>
      <c r="J814" s="199"/>
      <c r="K814" s="199"/>
      <c r="L814" s="199"/>
      <c r="M814" s="199"/>
      <c r="N814" s="199"/>
      <c r="O814" s="199"/>
      <c r="P814" s="199"/>
      <c r="Q814" s="199"/>
      <c r="R814" s="199"/>
      <c r="S814" s="199"/>
      <c r="T814" s="199"/>
      <c r="U814" s="199"/>
      <c r="V814" s="199"/>
      <c r="W814" s="199"/>
      <c r="X814" s="199"/>
      <c r="Y814" s="199"/>
      <c r="Z814" s="199"/>
    </row>
    <row r="815" spans="1:26" ht="14.25" customHeight="1" x14ac:dyDescent="0.2">
      <c r="A815" s="199"/>
      <c r="B815" s="199"/>
      <c r="C815" s="199"/>
      <c r="D815" s="199"/>
      <c r="E815" s="199"/>
      <c r="F815" s="199"/>
      <c r="G815" s="199"/>
      <c r="H815" s="199"/>
      <c r="I815" s="199"/>
      <c r="J815" s="199"/>
      <c r="K815" s="199"/>
      <c r="L815" s="199"/>
      <c r="M815" s="199"/>
      <c r="N815" s="199"/>
      <c r="O815" s="199"/>
      <c r="P815" s="199"/>
      <c r="Q815" s="199"/>
      <c r="R815" s="199"/>
      <c r="S815" s="199"/>
      <c r="T815" s="199"/>
      <c r="U815" s="199"/>
      <c r="V815" s="199"/>
      <c r="W815" s="199"/>
      <c r="X815" s="199"/>
      <c r="Y815" s="199"/>
      <c r="Z815" s="199"/>
    </row>
    <row r="816" spans="1:26" ht="14.25" customHeight="1" x14ac:dyDescent="0.2">
      <c r="A816" s="199"/>
      <c r="B816" s="199"/>
      <c r="C816" s="199"/>
      <c r="D816" s="199"/>
      <c r="E816" s="199"/>
      <c r="F816" s="199"/>
      <c r="G816" s="199"/>
      <c r="H816" s="199"/>
      <c r="I816" s="199"/>
      <c r="J816" s="199"/>
      <c r="K816" s="199"/>
      <c r="L816" s="199"/>
      <c r="M816" s="199"/>
      <c r="N816" s="199"/>
      <c r="O816" s="199"/>
      <c r="P816" s="199"/>
      <c r="Q816" s="199"/>
      <c r="R816" s="199"/>
      <c r="S816" s="199"/>
      <c r="T816" s="199"/>
      <c r="U816" s="199"/>
      <c r="V816" s="199"/>
      <c r="W816" s="199"/>
      <c r="X816" s="199"/>
      <c r="Y816" s="199"/>
      <c r="Z816" s="199"/>
    </row>
    <row r="817" spans="1:26" ht="14.25" customHeight="1" x14ac:dyDescent="0.2">
      <c r="A817" s="199"/>
      <c r="B817" s="199"/>
      <c r="C817" s="199"/>
      <c r="D817" s="199"/>
      <c r="E817" s="199"/>
      <c r="F817" s="199"/>
      <c r="G817" s="199"/>
      <c r="H817" s="199"/>
      <c r="I817" s="199"/>
      <c r="J817" s="199"/>
      <c r="K817" s="199"/>
      <c r="L817" s="199"/>
      <c r="M817" s="199"/>
      <c r="N817" s="199"/>
      <c r="O817" s="199"/>
      <c r="P817" s="199"/>
      <c r="Q817" s="199"/>
      <c r="R817" s="199"/>
      <c r="S817" s="199"/>
      <c r="T817" s="199"/>
      <c r="U817" s="199"/>
      <c r="V817" s="199"/>
      <c r="W817" s="199"/>
      <c r="X817" s="199"/>
      <c r="Y817" s="199"/>
      <c r="Z817" s="199"/>
    </row>
    <row r="818" spans="1:26" ht="14.25" customHeight="1" x14ac:dyDescent="0.2">
      <c r="A818" s="199"/>
      <c r="B818" s="199"/>
      <c r="C818" s="199"/>
      <c r="D818" s="199"/>
      <c r="E818" s="199"/>
      <c r="F818" s="199"/>
      <c r="G818" s="199"/>
      <c r="H818" s="199"/>
      <c r="I818" s="199"/>
      <c r="J818" s="199"/>
      <c r="K818" s="199"/>
      <c r="L818" s="199"/>
      <c r="M818" s="199"/>
      <c r="N818" s="199"/>
      <c r="O818" s="199"/>
      <c r="P818" s="199"/>
      <c r="Q818" s="199"/>
      <c r="R818" s="199"/>
      <c r="S818" s="199"/>
      <c r="T818" s="199"/>
      <c r="U818" s="199"/>
      <c r="V818" s="199"/>
      <c r="W818" s="199"/>
      <c r="X818" s="199"/>
      <c r="Y818" s="199"/>
      <c r="Z818" s="199"/>
    </row>
    <row r="819" spans="1:26" ht="14.25" customHeight="1" x14ac:dyDescent="0.2">
      <c r="A819" s="199"/>
      <c r="B819" s="199"/>
      <c r="C819" s="199"/>
      <c r="D819" s="199"/>
      <c r="E819" s="199"/>
      <c r="F819" s="199"/>
      <c r="G819" s="199"/>
      <c r="H819" s="199"/>
      <c r="I819" s="199"/>
      <c r="J819" s="199"/>
      <c r="K819" s="199"/>
      <c r="L819" s="199"/>
      <c r="M819" s="199"/>
      <c r="N819" s="199"/>
      <c r="O819" s="199"/>
      <c r="P819" s="199"/>
      <c r="Q819" s="199"/>
      <c r="R819" s="199"/>
      <c r="S819" s="199"/>
      <c r="T819" s="199"/>
      <c r="U819" s="199"/>
      <c r="V819" s="199"/>
      <c r="W819" s="199"/>
      <c r="X819" s="199"/>
      <c r="Y819" s="199"/>
      <c r="Z819" s="199"/>
    </row>
    <row r="820" spans="1:26" ht="14.25" customHeight="1" x14ac:dyDescent="0.2">
      <c r="A820" s="199"/>
      <c r="B820" s="199"/>
      <c r="C820" s="199"/>
      <c r="D820" s="199"/>
      <c r="E820" s="199"/>
      <c r="F820" s="199"/>
      <c r="G820" s="199"/>
      <c r="H820" s="199"/>
      <c r="I820" s="199"/>
      <c r="J820" s="199"/>
      <c r="K820" s="199"/>
      <c r="L820" s="199"/>
      <c r="M820" s="199"/>
      <c r="N820" s="199"/>
      <c r="O820" s="199"/>
      <c r="P820" s="199"/>
      <c r="Q820" s="199"/>
      <c r="R820" s="199"/>
      <c r="S820" s="199"/>
      <c r="T820" s="199"/>
      <c r="U820" s="199"/>
      <c r="V820" s="199"/>
      <c r="W820" s="199"/>
      <c r="X820" s="199"/>
      <c r="Y820" s="199"/>
      <c r="Z820" s="199"/>
    </row>
    <row r="821" spans="1:26" ht="14.25" customHeight="1" x14ac:dyDescent="0.2">
      <c r="A821" s="199"/>
      <c r="B821" s="199"/>
      <c r="C821" s="199"/>
      <c r="D821" s="199"/>
      <c r="E821" s="199"/>
      <c r="F821" s="199"/>
      <c r="G821" s="199"/>
      <c r="H821" s="199"/>
      <c r="I821" s="199"/>
      <c r="J821" s="199"/>
      <c r="K821" s="199"/>
      <c r="L821" s="199"/>
      <c r="M821" s="199"/>
      <c r="N821" s="199"/>
      <c r="O821" s="199"/>
      <c r="P821" s="199"/>
      <c r="Q821" s="199"/>
      <c r="R821" s="199"/>
      <c r="S821" s="199"/>
      <c r="T821" s="199"/>
      <c r="U821" s="199"/>
      <c r="V821" s="199"/>
      <c r="W821" s="199"/>
      <c r="X821" s="199"/>
      <c r="Y821" s="199"/>
      <c r="Z821" s="199"/>
    </row>
    <row r="822" spans="1:26" ht="14.25" customHeight="1" x14ac:dyDescent="0.2">
      <c r="A822" s="199"/>
      <c r="B822" s="199"/>
      <c r="C822" s="199"/>
      <c r="D822" s="199"/>
      <c r="E822" s="199"/>
      <c r="F822" s="199"/>
      <c r="G822" s="199"/>
      <c r="H822" s="199"/>
      <c r="I822" s="199"/>
      <c r="J822" s="199"/>
      <c r="K822" s="199"/>
      <c r="L822" s="199"/>
      <c r="M822" s="199"/>
      <c r="N822" s="199"/>
      <c r="O822" s="199"/>
      <c r="P822" s="199"/>
      <c r="Q822" s="199"/>
      <c r="R822" s="199"/>
      <c r="S822" s="199"/>
      <c r="T822" s="199"/>
      <c r="U822" s="199"/>
      <c r="V822" s="199"/>
      <c r="W822" s="199"/>
      <c r="X822" s="199"/>
      <c r="Y822" s="199"/>
      <c r="Z822" s="199"/>
    </row>
    <row r="823" spans="1:26" ht="14.25" customHeight="1" x14ac:dyDescent="0.2">
      <c r="A823" s="199"/>
      <c r="B823" s="199"/>
      <c r="C823" s="199"/>
      <c r="D823" s="199"/>
      <c r="E823" s="199"/>
      <c r="F823" s="199"/>
      <c r="G823" s="199"/>
      <c r="H823" s="199"/>
      <c r="I823" s="199"/>
      <c r="J823" s="199"/>
      <c r="K823" s="199"/>
      <c r="L823" s="199"/>
      <c r="M823" s="199"/>
      <c r="N823" s="199"/>
      <c r="O823" s="199"/>
      <c r="P823" s="199"/>
      <c r="Q823" s="199"/>
      <c r="R823" s="199"/>
      <c r="S823" s="199"/>
      <c r="T823" s="199"/>
      <c r="U823" s="199"/>
      <c r="V823" s="199"/>
      <c r="W823" s="199"/>
      <c r="X823" s="199"/>
      <c r="Y823" s="199"/>
      <c r="Z823" s="199"/>
    </row>
    <row r="824" spans="1:26" ht="14.25" customHeight="1" x14ac:dyDescent="0.2">
      <c r="A824" s="199"/>
      <c r="B824" s="199"/>
      <c r="C824" s="199"/>
      <c r="D824" s="199"/>
      <c r="E824" s="199"/>
      <c r="F824" s="199"/>
      <c r="G824" s="199"/>
      <c r="H824" s="199"/>
      <c r="I824" s="199"/>
      <c r="J824" s="199"/>
      <c r="K824" s="199"/>
      <c r="L824" s="199"/>
      <c r="M824" s="199"/>
      <c r="N824" s="199"/>
      <c r="O824" s="199"/>
      <c r="P824" s="199"/>
      <c r="Q824" s="199"/>
      <c r="R824" s="199"/>
      <c r="S824" s="199"/>
      <c r="T824" s="199"/>
      <c r="U824" s="199"/>
      <c r="V824" s="199"/>
      <c r="W824" s="199"/>
      <c r="X824" s="199"/>
      <c r="Y824" s="199"/>
      <c r="Z824" s="199"/>
    </row>
    <row r="825" spans="1:26" ht="14.25" customHeight="1" x14ac:dyDescent="0.2">
      <c r="A825" s="199"/>
      <c r="B825" s="199"/>
      <c r="C825" s="199"/>
      <c r="D825" s="199"/>
      <c r="E825" s="199"/>
      <c r="F825" s="199"/>
      <c r="G825" s="199"/>
      <c r="H825" s="199"/>
      <c r="I825" s="199"/>
      <c r="J825" s="199"/>
      <c r="K825" s="199"/>
      <c r="L825" s="199"/>
      <c r="M825" s="199"/>
      <c r="N825" s="199"/>
      <c r="O825" s="199"/>
      <c r="P825" s="199"/>
      <c r="Q825" s="199"/>
      <c r="R825" s="199"/>
      <c r="S825" s="199"/>
      <c r="T825" s="199"/>
      <c r="U825" s="199"/>
      <c r="V825" s="199"/>
      <c r="W825" s="199"/>
      <c r="X825" s="199"/>
      <c r="Y825" s="199"/>
      <c r="Z825" s="199"/>
    </row>
    <row r="826" spans="1:26" ht="14.25" customHeight="1" x14ac:dyDescent="0.2">
      <c r="A826" s="199"/>
      <c r="B826" s="199"/>
      <c r="C826" s="199"/>
      <c r="D826" s="199"/>
      <c r="E826" s="199"/>
      <c r="F826" s="199"/>
      <c r="G826" s="199"/>
      <c r="H826" s="199"/>
      <c r="I826" s="199"/>
      <c r="J826" s="199"/>
      <c r="K826" s="199"/>
      <c r="L826" s="199"/>
      <c r="M826" s="199"/>
      <c r="N826" s="199"/>
      <c r="O826" s="199"/>
      <c r="P826" s="199"/>
      <c r="Q826" s="199"/>
      <c r="R826" s="199"/>
      <c r="S826" s="199"/>
      <c r="T826" s="199"/>
      <c r="U826" s="199"/>
      <c r="V826" s="199"/>
      <c r="W826" s="199"/>
      <c r="X826" s="199"/>
      <c r="Y826" s="199"/>
      <c r="Z826" s="199"/>
    </row>
    <row r="827" spans="1:26" ht="14.25" customHeight="1" x14ac:dyDescent="0.2">
      <c r="A827" s="199"/>
      <c r="B827" s="199"/>
      <c r="C827" s="199"/>
      <c r="D827" s="199"/>
      <c r="E827" s="199"/>
      <c r="F827" s="199"/>
      <c r="G827" s="199"/>
      <c r="H827" s="199"/>
      <c r="I827" s="199"/>
      <c r="J827" s="199"/>
      <c r="K827" s="199"/>
      <c r="L827" s="199"/>
      <c r="M827" s="199"/>
      <c r="N827" s="199"/>
      <c r="O827" s="199"/>
      <c r="P827" s="199"/>
      <c r="Q827" s="199"/>
      <c r="R827" s="199"/>
      <c r="S827" s="199"/>
      <c r="T827" s="199"/>
      <c r="U827" s="199"/>
      <c r="V827" s="199"/>
      <c r="W827" s="199"/>
      <c r="X827" s="199"/>
      <c r="Y827" s="199"/>
      <c r="Z827" s="199"/>
    </row>
    <row r="828" spans="1:26" ht="14.25" customHeight="1" x14ac:dyDescent="0.2">
      <c r="A828" s="199"/>
      <c r="B828" s="199"/>
      <c r="C828" s="199"/>
      <c r="D828" s="199"/>
      <c r="E828" s="199"/>
      <c r="F828" s="199"/>
      <c r="G828" s="199"/>
      <c r="H828" s="199"/>
      <c r="I828" s="199"/>
      <c r="J828" s="199"/>
      <c r="K828" s="199"/>
      <c r="L828" s="199"/>
      <c r="M828" s="199"/>
      <c r="N828" s="199"/>
      <c r="O828" s="199"/>
      <c r="P828" s="199"/>
      <c r="Q828" s="199"/>
      <c r="R828" s="199"/>
      <c r="S828" s="199"/>
      <c r="T828" s="199"/>
      <c r="U828" s="199"/>
      <c r="V828" s="199"/>
      <c r="W828" s="199"/>
      <c r="X828" s="199"/>
      <c r="Y828" s="199"/>
      <c r="Z828" s="199"/>
    </row>
    <row r="829" spans="1:26" ht="14.25" customHeight="1" x14ac:dyDescent="0.2">
      <c r="A829" s="199"/>
      <c r="B829" s="199"/>
      <c r="C829" s="199"/>
      <c r="D829" s="199"/>
      <c r="E829" s="199"/>
      <c r="F829" s="199"/>
      <c r="G829" s="199"/>
      <c r="H829" s="199"/>
      <c r="I829" s="199"/>
      <c r="J829" s="199"/>
      <c r="K829" s="199"/>
      <c r="L829" s="199"/>
      <c r="M829" s="199"/>
      <c r="N829" s="199"/>
      <c r="O829" s="199"/>
      <c r="P829" s="199"/>
      <c r="Q829" s="199"/>
      <c r="R829" s="199"/>
      <c r="S829" s="199"/>
      <c r="T829" s="199"/>
      <c r="U829" s="199"/>
      <c r="V829" s="199"/>
      <c r="W829" s="199"/>
      <c r="X829" s="199"/>
      <c r="Y829" s="199"/>
      <c r="Z829" s="199"/>
    </row>
    <row r="830" spans="1:26" ht="14.25" customHeight="1" x14ac:dyDescent="0.2">
      <c r="A830" s="199"/>
      <c r="B830" s="199"/>
      <c r="C830" s="199"/>
      <c r="D830" s="199"/>
      <c r="E830" s="199"/>
      <c r="F830" s="199"/>
      <c r="G830" s="199"/>
      <c r="H830" s="199"/>
      <c r="I830" s="199"/>
      <c r="J830" s="199"/>
      <c r="K830" s="199"/>
      <c r="L830" s="199"/>
      <c r="M830" s="199"/>
      <c r="N830" s="199"/>
      <c r="O830" s="199"/>
      <c r="P830" s="199"/>
      <c r="Q830" s="199"/>
      <c r="R830" s="199"/>
      <c r="S830" s="199"/>
      <c r="T830" s="199"/>
      <c r="U830" s="199"/>
      <c r="V830" s="199"/>
      <c r="W830" s="199"/>
      <c r="X830" s="199"/>
      <c r="Y830" s="199"/>
      <c r="Z830" s="199"/>
    </row>
    <row r="831" spans="1:26" ht="14.25" customHeight="1" x14ac:dyDescent="0.2">
      <c r="A831" s="199"/>
      <c r="B831" s="199"/>
      <c r="C831" s="199"/>
      <c r="D831" s="199"/>
      <c r="E831" s="199"/>
      <c r="F831" s="199"/>
      <c r="G831" s="199"/>
      <c r="H831" s="199"/>
      <c r="I831" s="199"/>
      <c r="J831" s="199"/>
      <c r="K831" s="199"/>
      <c r="L831" s="199"/>
      <c r="M831" s="199"/>
      <c r="N831" s="199"/>
      <c r="O831" s="199"/>
      <c r="P831" s="199"/>
      <c r="Q831" s="199"/>
      <c r="R831" s="199"/>
      <c r="S831" s="199"/>
      <c r="T831" s="199"/>
      <c r="U831" s="199"/>
      <c r="V831" s="199"/>
      <c r="W831" s="199"/>
      <c r="X831" s="199"/>
      <c r="Y831" s="199"/>
      <c r="Z831" s="199"/>
    </row>
    <row r="832" spans="1:26" ht="14.25" customHeight="1" x14ac:dyDescent="0.2">
      <c r="A832" s="199"/>
      <c r="B832" s="199"/>
      <c r="C832" s="199"/>
      <c r="D832" s="199"/>
      <c r="E832" s="199"/>
      <c r="F832" s="199"/>
      <c r="G832" s="199"/>
      <c r="H832" s="199"/>
      <c r="I832" s="199"/>
      <c r="J832" s="199"/>
      <c r="K832" s="199"/>
      <c r="L832" s="199"/>
      <c r="M832" s="199"/>
      <c r="N832" s="199"/>
      <c r="O832" s="199"/>
      <c r="P832" s="199"/>
      <c r="Q832" s="199"/>
      <c r="R832" s="199"/>
      <c r="S832" s="199"/>
      <c r="T832" s="199"/>
      <c r="U832" s="199"/>
      <c r="V832" s="199"/>
      <c r="W832" s="199"/>
      <c r="X832" s="199"/>
      <c r="Y832" s="199"/>
      <c r="Z832" s="199"/>
    </row>
    <row r="833" spans="1:26" ht="14.25" customHeight="1" x14ac:dyDescent="0.2">
      <c r="A833" s="199"/>
      <c r="B833" s="199"/>
      <c r="C833" s="199"/>
      <c r="D833" s="199"/>
      <c r="E833" s="199"/>
      <c r="F833" s="199"/>
      <c r="G833" s="199"/>
      <c r="H833" s="199"/>
      <c r="I833" s="199"/>
      <c r="J833" s="199"/>
      <c r="K833" s="199"/>
      <c r="L833" s="199"/>
      <c r="M833" s="199"/>
      <c r="N833" s="199"/>
      <c r="O833" s="199"/>
      <c r="P833" s="199"/>
      <c r="Q833" s="199"/>
      <c r="R833" s="199"/>
      <c r="S833" s="199"/>
      <c r="T833" s="199"/>
      <c r="U833" s="199"/>
      <c r="V833" s="199"/>
      <c r="W833" s="199"/>
      <c r="X833" s="199"/>
      <c r="Y833" s="199"/>
      <c r="Z833" s="199"/>
    </row>
    <row r="834" spans="1:26" ht="14.25" customHeight="1" x14ac:dyDescent="0.2">
      <c r="A834" s="199"/>
      <c r="B834" s="199"/>
      <c r="C834" s="199"/>
      <c r="D834" s="199"/>
      <c r="E834" s="199"/>
      <c r="F834" s="199"/>
      <c r="G834" s="199"/>
      <c r="H834" s="199"/>
      <c r="I834" s="199"/>
      <c r="J834" s="199"/>
      <c r="K834" s="199"/>
      <c r="L834" s="199"/>
      <c r="M834" s="199"/>
      <c r="N834" s="199"/>
      <c r="O834" s="199"/>
      <c r="P834" s="199"/>
      <c r="Q834" s="199"/>
      <c r="R834" s="199"/>
      <c r="S834" s="199"/>
      <c r="T834" s="199"/>
      <c r="U834" s="199"/>
      <c r="V834" s="199"/>
      <c r="W834" s="199"/>
      <c r="X834" s="199"/>
      <c r="Y834" s="199"/>
      <c r="Z834" s="199"/>
    </row>
    <row r="835" spans="1:26" ht="14.25" customHeight="1" x14ac:dyDescent="0.2">
      <c r="A835" s="199"/>
      <c r="B835" s="199"/>
      <c r="C835" s="199"/>
      <c r="D835" s="199"/>
      <c r="E835" s="199"/>
      <c r="F835" s="199"/>
      <c r="G835" s="199"/>
      <c r="H835" s="199"/>
      <c r="I835" s="199"/>
      <c r="J835" s="199"/>
      <c r="K835" s="199"/>
      <c r="L835" s="199"/>
      <c r="M835" s="199"/>
      <c r="N835" s="199"/>
      <c r="O835" s="199"/>
      <c r="P835" s="199"/>
      <c r="Q835" s="199"/>
      <c r="R835" s="199"/>
      <c r="S835" s="199"/>
      <c r="T835" s="199"/>
      <c r="U835" s="199"/>
      <c r="V835" s="199"/>
      <c r="W835" s="199"/>
      <c r="X835" s="199"/>
      <c r="Y835" s="199"/>
      <c r="Z835" s="199"/>
    </row>
    <row r="836" spans="1:26" ht="14.25" customHeight="1" x14ac:dyDescent="0.2">
      <c r="A836" s="199"/>
      <c r="B836" s="199"/>
      <c r="C836" s="199"/>
      <c r="D836" s="199"/>
      <c r="E836" s="199"/>
      <c r="F836" s="199"/>
      <c r="G836" s="199"/>
      <c r="H836" s="199"/>
      <c r="I836" s="199"/>
      <c r="J836" s="199"/>
      <c r="K836" s="199"/>
      <c r="L836" s="199"/>
      <c r="M836" s="199"/>
      <c r="N836" s="199"/>
      <c r="O836" s="199"/>
      <c r="P836" s="199"/>
      <c r="Q836" s="199"/>
      <c r="R836" s="199"/>
      <c r="S836" s="199"/>
      <c r="T836" s="199"/>
      <c r="U836" s="199"/>
      <c r="V836" s="199"/>
      <c r="W836" s="199"/>
      <c r="X836" s="199"/>
      <c r="Y836" s="199"/>
      <c r="Z836" s="199"/>
    </row>
    <row r="837" spans="1:26" ht="14.25" customHeight="1" x14ac:dyDescent="0.2">
      <c r="A837" s="199"/>
      <c r="B837" s="199"/>
      <c r="C837" s="199"/>
      <c r="D837" s="199"/>
      <c r="E837" s="199"/>
      <c r="F837" s="199"/>
      <c r="G837" s="199"/>
      <c r="H837" s="199"/>
      <c r="I837" s="199"/>
      <c r="J837" s="199"/>
      <c r="K837" s="199"/>
      <c r="L837" s="199"/>
      <c r="M837" s="199"/>
      <c r="N837" s="199"/>
      <c r="O837" s="199"/>
      <c r="P837" s="199"/>
      <c r="Q837" s="199"/>
      <c r="R837" s="199"/>
      <c r="S837" s="199"/>
      <c r="T837" s="199"/>
      <c r="U837" s="199"/>
      <c r="V837" s="199"/>
      <c r="W837" s="199"/>
      <c r="X837" s="199"/>
      <c r="Y837" s="199"/>
      <c r="Z837" s="199"/>
    </row>
    <row r="838" spans="1:26" ht="14.25" customHeight="1" x14ac:dyDescent="0.2">
      <c r="A838" s="199"/>
      <c r="B838" s="199"/>
      <c r="C838" s="199"/>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row>
    <row r="839" spans="1:26" ht="14.25" customHeight="1" x14ac:dyDescent="0.2">
      <c r="A839" s="199"/>
      <c r="B839" s="199"/>
      <c r="C839" s="199"/>
      <c r="D839" s="199"/>
      <c r="E839" s="199"/>
      <c r="F839" s="199"/>
      <c r="G839" s="199"/>
      <c r="H839" s="199"/>
      <c r="I839" s="199"/>
      <c r="J839" s="199"/>
      <c r="K839" s="199"/>
      <c r="L839" s="199"/>
      <c r="M839" s="199"/>
      <c r="N839" s="199"/>
      <c r="O839" s="199"/>
      <c r="P839" s="199"/>
      <c r="Q839" s="199"/>
      <c r="R839" s="199"/>
      <c r="S839" s="199"/>
      <c r="T839" s="199"/>
      <c r="U839" s="199"/>
      <c r="V839" s="199"/>
      <c r="W839" s="199"/>
      <c r="X839" s="199"/>
      <c r="Y839" s="199"/>
      <c r="Z839" s="199"/>
    </row>
    <row r="840" spans="1:26" ht="14.25" customHeight="1" x14ac:dyDescent="0.2">
      <c r="A840" s="199"/>
      <c r="B840" s="199"/>
      <c r="C840" s="199"/>
      <c r="D840" s="199"/>
      <c r="E840" s="199"/>
      <c r="F840" s="199"/>
      <c r="G840" s="199"/>
      <c r="H840" s="199"/>
      <c r="I840" s="199"/>
      <c r="J840" s="199"/>
      <c r="K840" s="199"/>
      <c r="L840" s="199"/>
      <c r="M840" s="199"/>
      <c r="N840" s="199"/>
      <c r="O840" s="199"/>
      <c r="P840" s="199"/>
      <c r="Q840" s="199"/>
      <c r="R840" s="199"/>
      <c r="S840" s="199"/>
      <c r="T840" s="199"/>
      <c r="U840" s="199"/>
      <c r="V840" s="199"/>
      <c r="W840" s="199"/>
      <c r="X840" s="199"/>
      <c r="Y840" s="199"/>
      <c r="Z840" s="199"/>
    </row>
    <row r="841" spans="1:26" ht="14.25" customHeight="1" x14ac:dyDescent="0.2">
      <c r="A841" s="199"/>
      <c r="B841" s="199"/>
      <c r="C841" s="199"/>
      <c r="D841" s="199"/>
      <c r="E841" s="199"/>
      <c r="F841" s="199"/>
      <c r="G841" s="199"/>
      <c r="H841" s="199"/>
      <c r="I841" s="199"/>
      <c r="J841" s="199"/>
      <c r="K841" s="199"/>
      <c r="L841" s="199"/>
      <c r="M841" s="199"/>
      <c r="N841" s="199"/>
      <c r="O841" s="199"/>
      <c r="P841" s="199"/>
      <c r="Q841" s="199"/>
      <c r="R841" s="199"/>
      <c r="S841" s="199"/>
      <c r="T841" s="199"/>
      <c r="U841" s="199"/>
      <c r="V841" s="199"/>
      <c r="W841" s="199"/>
      <c r="X841" s="199"/>
      <c r="Y841" s="199"/>
      <c r="Z841" s="199"/>
    </row>
    <row r="842" spans="1:26" ht="14.25" customHeight="1" x14ac:dyDescent="0.2">
      <c r="A842" s="199"/>
      <c r="B842" s="199"/>
      <c r="C842" s="199"/>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row>
    <row r="843" spans="1:26" ht="14.25" customHeight="1" x14ac:dyDescent="0.2">
      <c r="A843" s="199"/>
      <c r="B843" s="199"/>
      <c r="C843" s="199"/>
      <c r="D843" s="199"/>
      <c r="E843" s="199"/>
      <c r="F843" s="199"/>
      <c r="G843" s="199"/>
      <c r="H843" s="199"/>
      <c r="I843" s="199"/>
      <c r="J843" s="199"/>
      <c r="K843" s="199"/>
      <c r="L843" s="199"/>
      <c r="M843" s="199"/>
      <c r="N843" s="199"/>
      <c r="O843" s="199"/>
      <c r="P843" s="199"/>
      <c r="Q843" s="199"/>
      <c r="R843" s="199"/>
      <c r="S843" s="199"/>
      <c r="T843" s="199"/>
      <c r="U843" s="199"/>
      <c r="V843" s="199"/>
      <c r="W843" s="199"/>
      <c r="X843" s="199"/>
      <c r="Y843" s="199"/>
      <c r="Z843" s="199"/>
    </row>
    <row r="844" spans="1:26" ht="14.25" customHeight="1" x14ac:dyDescent="0.2">
      <c r="A844" s="199"/>
      <c r="B844" s="199"/>
      <c r="C844" s="199"/>
      <c r="D844" s="199"/>
      <c r="E844" s="199"/>
      <c r="F844" s="199"/>
      <c r="G844" s="199"/>
      <c r="H844" s="199"/>
      <c r="I844" s="199"/>
      <c r="J844" s="199"/>
      <c r="K844" s="199"/>
      <c r="L844" s="199"/>
      <c r="M844" s="199"/>
      <c r="N844" s="199"/>
      <c r="O844" s="199"/>
      <c r="P844" s="199"/>
      <c r="Q844" s="199"/>
      <c r="R844" s="199"/>
      <c r="S844" s="199"/>
      <c r="T844" s="199"/>
      <c r="U844" s="199"/>
      <c r="V844" s="199"/>
      <c r="W844" s="199"/>
      <c r="X844" s="199"/>
      <c r="Y844" s="199"/>
      <c r="Z844" s="199"/>
    </row>
    <row r="845" spans="1:26" ht="14.25" customHeight="1" x14ac:dyDescent="0.2">
      <c r="A845" s="199"/>
      <c r="B845" s="199"/>
      <c r="C845" s="199"/>
      <c r="D845" s="199"/>
      <c r="E845" s="199"/>
      <c r="F845" s="199"/>
      <c r="G845" s="199"/>
      <c r="H845" s="199"/>
      <c r="I845" s="199"/>
      <c r="J845" s="199"/>
      <c r="K845" s="199"/>
      <c r="L845" s="199"/>
      <c r="M845" s="199"/>
      <c r="N845" s="199"/>
      <c r="O845" s="199"/>
      <c r="P845" s="199"/>
      <c r="Q845" s="199"/>
      <c r="R845" s="199"/>
      <c r="S845" s="199"/>
      <c r="T845" s="199"/>
      <c r="U845" s="199"/>
      <c r="V845" s="199"/>
      <c r="W845" s="199"/>
      <c r="X845" s="199"/>
      <c r="Y845" s="199"/>
      <c r="Z845" s="199"/>
    </row>
    <row r="846" spans="1:26" ht="14.25" customHeight="1" x14ac:dyDescent="0.2">
      <c r="A846" s="199"/>
      <c r="B846" s="199"/>
      <c r="C846" s="199"/>
      <c r="D846" s="199"/>
      <c r="E846" s="199"/>
      <c r="F846" s="199"/>
      <c r="G846" s="199"/>
      <c r="H846" s="199"/>
      <c r="I846" s="199"/>
      <c r="J846" s="199"/>
      <c r="K846" s="199"/>
      <c r="L846" s="199"/>
      <c r="M846" s="199"/>
      <c r="N846" s="199"/>
      <c r="O846" s="199"/>
      <c r="P846" s="199"/>
      <c r="Q846" s="199"/>
      <c r="R846" s="199"/>
      <c r="S846" s="199"/>
      <c r="T846" s="199"/>
      <c r="U846" s="199"/>
      <c r="V846" s="199"/>
      <c r="W846" s="199"/>
      <c r="X846" s="199"/>
      <c r="Y846" s="199"/>
      <c r="Z846" s="199"/>
    </row>
    <row r="847" spans="1:26" ht="14.25" customHeight="1" x14ac:dyDescent="0.2">
      <c r="A847" s="199"/>
      <c r="B847" s="199"/>
      <c r="C847" s="199"/>
      <c r="D847" s="199"/>
      <c r="E847" s="199"/>
      <c r="F847" s="199"/>
      <c r="G847" s="199"/>
      <c r="H847" s="199"/>
      <c r="I847" s="199"/>
      <c r="J847" s="199"/>
      <c r="K847" s="199"/>
      <c r="L847" s="199"/>
      <c r="M847" s="199"/>
      <c r="N847" s="199"/>
      <c r="O847" s="199"/>
      <c r="P847" s="199"/>
      <c r="Q847" s="199"/>
      <c r="R847" s="199"/>
      <c r="S847" s="199"/>
      <c r="T847" s="199"/>
      <c r="U847" s="199"/>
      <c r="V847" s="199"/>
      <c r="W847" s="199"/>
      <c r="X847" s="199"/>
      <c r="Y847" s="199"/>
      <c r="Z847" s="199"/>
    </row>
    <row r="848" spans="1:26" ht="14.25" customHeight="1" x14ac:dyDescent="0.2">
      <c r="A848" s="199"/>
      <c r="B848" s="199"/>
      <c r="C848" s="199"/>
      <c r="D848" s="199"/>
      <c r="E848" s="199"/>
      <c r="F848" s="199"/>
      <c r="G848" s="199"/>
      <c r="H848" s="199"/>
      <c r="I848" s="199"/>
      <c r="J848" s="199"/>
      <c r="K848" s="199"/>
      <c r="L848" s="199"/>
      <c r="M848" s="199"/>
      <c r="N848" s="199"/>
      <c r="O848" s="199"/>
      <c r="P848" s="199"/>
      <c r="Q848" s="199"/>
      <c r="R848" s="199"/>
      <c r="S848" s="199"/>
      <c r="T848" s="199"/>
      <c r="U848" s="199"/>
      <c r="V848" s="199"/>
      <c r="W848" s="199"/>
      <c r="X848" s="199"/>
      <c r="Y848" s="199"/>
      <c r="Z848" s="199"/>
    </row>
    <row r="849" spans="1:26" ht="14.25" customHeight="1" x14ac:dyDescent="0.2">
      <c r="A849" s="199"/>
      <c r="B849" s="199"/>
      <c r="C849" s="199"/>
      <c r="D849" s="199"/>
      <c r="E849" s="199"/>
      <c r="F849" s="199"/>
      <c r="G849" s="199"/>
      <c r="H849" s="199"/>
      <c r="I849" s="199"/>
      <c r="J849" s="199"/>
      <c r="K849" s="199"/>
      <c r="L849" s="199"/>
      <c r="M849" s="199"/>
      <c r="N849" s="199"/>
      <c r="O849" s="199"/>
      <c r="P849" s="199"/>
      <c r="Q849" s="199"/>
      <c r="R849" s="199"/>
      <c r="S849" s="199"/>
      <c r="T849" s="199"/>
      <c r="U849" s="199"/>
      <c r="V849" s="199"/>
      <c r="W849" s="199"/>
      <c r="X849" s="199"/>
      <c r="Y849" s="199"/>
      <c r="Z849" s="199"/>
    </row>
    <row r="850" spans="1:26" ht="14.25" customHeight="1" x14ac:dyDescent="0.2">
      <c r="A850" s="199"/>
      <c r="B850" s="199"/>
      <c r="C850" s="199"/>
      <c r="D850" s="199"/>
      <c r="E850" s="199"/>
      <c r="F850" s="199"/>
      <c r="G850" s="199"/>
      <c r="H850" s="199"/>
      <c r="I850" s="199"/>
      <c r="J850" s="199"/>
      <c r="K850" s="199"/>
      <c r="L850" s="199"/>
      <c r="M850" s="199"/>
      <c r="N850" s="199"/>
      <c r="O850" s="199"/>
      <c r="P850" s="199"/>
      <c r="Q850" s="199"/>
      <c r="R850" s="199"/>
      <c r="S850" s="199"/>
      <c r="T850" s="199"/>
      <c r="U850" s="199"/>
      <c r="V850" s="199"/>
      <c r="W850" s="199"/>
      <c r="X850" s="199"/>
      <c r="Y850" s="199"/>
      <c r="Z850" s="199"/>
    </row>
    <row r="851" spans="1:26" ht="14.25" customHeight="1" x14ac:dyDescent="0.2">
      <c r="A851" s="199"/>
      <c r="B851" s="199"/>
      <c r="C851" s="199"/>
      <c r="D851" s="199"/>
      <c r="E851" s="199"/>
      <c r="F851" s="199"/>
      <c r="G851" s="199"/>
      <c r="H851" s="199"/>
      <c r="I851" s="199"/>
      <c r="J851" s="199"/>
      <c r="K851" s="199"/>
      <c r="L851" s="199"/>
      <c r="M851" s="199"/>
      <c r="N851" s="199"/>
      <c r="O851" s="199"/>
      <c r="P851" s="199"/>
      <c r="Q851" s="199"/>
      <c r="R851" s="199"/>
      <c r="S851" s="199"/>
      <c r="T851" s="199"/>
      <c r="U851" s="199"/>
      <c r="V851" s="199"/>
      <c r="W851" s="199"/>
      <c r="X851" s="199"/>
      <c r="Y851" s="199"/>
      <c r="Z851" s="199"/>
    </row>
    <row r="852" spans="1:26" ht="14.25" customHeight="1" x14ac:dyDescent="0.2">
      <c r="A852" s="199"/>
      <c r="B852" s="199"/>
      <c r="C852" s="199"/>
      <c r="D852" s="199"/>
      <c r="E852" s="199"/>
      <c r="F852" s="199"/>
      <c r="G852" s="199"/>
      <c r="H852" s="199"/>
      <c r="I852" s="199"/>
      <c r="J852" s="199"/>
      <c r="K852" s="199"/>
      <c r="L852" s="199"/>
      <c r="M852" s="199"/>
      <c r="N852" s="199"/>
      <c r="O852" s="199"/>
      <c r="P852" s="199"/>
      <c r="Q852" s="199"/>
      <c r="R852" s="199"/>
      <c r="S852" s="199"/>
      <c r="T852" s="199"/>
      <c r="U852" s="199"/>
      <c r="V852" s="199"/>
      <c r="W852" s="199"/>
      <c r="X852" s="199"/>
      <c r="Y852" s="199"/>
      <c r="Z852" s="199"/>
    </row>
    <row r="853" spans="1:26" ht="14.25" customHeight="1" x14ac:dyDescent="0.2">
      <c r="A853" s="199"/>
      <c r="B853" s="199"/>
      <c r="C853" s="199"/>
      <c r="D853" s="199"/>
      <c r="E853" s="199"/>
      <c r="F853" s="199"/>
      <c r="G853" s="199"/>
      <c r="H853" s="199"/>
      <c r="I853" s="199"/>
      <c r="J853" s="199"/>
      <c r="K853" s="199"/>
      <c r="L853" s="199"/>
      <c r="M853" s="199"/>
      <c r="N853" s="199"/>
      <c r="O853" s="199"/>
      <c r="P853" s="199"/>
      <c r="Q853" s="199"/>
      <c r="R853" s="199"/>
      <c r="S853" s="199"/>
      <c r="T853" s="199"/>
      <c r="U853" s="199"/>
      <c r="V853" s="199"/>
      <c r="W853" s="199"/>
      <c r="X853" s="199"/>
      <c r="Y853" s="199"/>
      <c r="Z853" s="199"/>
    </row>
    <row r="854" spans="1:26" ht="14.25" customHeight="1" x14ac:dyDescent="0.2">
      <c r="A854" s="199"/>
      <c r="B854" s="199"/>
      <c r="C854" s="199"/>
      <c r="D854" s="199"/>
      <c r="E854" s="199"/>
      <c r="F854" s="199"/>
      <c r="G854" s="199"/>
      <c r="H854" s="199"/>
      <c r="I854" s="199"/>
      <c r="J854" s="199"/>
      <c r="K854" s="199"/>
      <c r="L854" s="199"/>
      <c r="M854" s="199"/>
      <c r="N854" s="199"/>
      <c r="O854" s="199"/>
      <c r="P854" s="199"/>
      <c r="Q854" s="199"/>
      <c r="R854" s="199"/>
      <c r="S854" s="199"/>
      <c r="T854" s="199"/>
      <c r="U854" s="199"/>
      <c r="V854" s="199"/>
      <c r="W854" s="199"/>
      <c r="X854" s="199"/>
      <c r="Y854" s="199"/>
      <c r="Z854" s="199"/>
    </row>
    <row r="855" spans="1:26" ht="14.25" customHeight="1" x14ac:dyDescent="0.2">
      <c r="A855" s="199"/>
      <c r="B855" s="199"/>
      <c r="C855" s="199"/>
      <c r="D855" s="199"/>
      <c r="E855" s="199"/>
      <c r="F855" s="199"/>
      <c r="G855" s="199"/>
      <c r="H855" s="199"/>
      <c r="I855" s="199"/>
      <c r="J855" s="199"/>
      <c r="K855" s="199"/>
      <c r="L855" s="199"/>
      <c r="M855" s="199"/>
      <c r="N855" s="199"/>
      <c r="O855" s="199"/>
      <c r="P855" s="199"/>
      <c r="Q855" s="199"/>
      <c r="R855" s="199"/>
      <c r="S855" s="199"/>
      <c r="T855" s="199"/>
      <c r="U855" s="199"/>
      <c r="V855" s="199"/>
      <c r="W855" s="199"/>
      <c r="X855" s="199"/>
      <c r="Y855" s="199"/>
      <c r="Z855" s="199"/>
    </row>
    <row r="856" spans="1:26" ht="14.25" customHeight="1" x14ac:dyDescent="0.2">
      <c r="A856" s="199"/>
      <c r="B856" s="199"/>
      <c r="C856" s="199"/>
      <c r="D856" s="199"/>
      <c r="E856" s="199"/>
      <c r="F856" s="199"/>
      <c r="G856" s="199"/>
      <c r="H856" s="199"/>
      <c r="I856" s="199"/>
      <c r="J856" s="199"/>
      <c r="K856" s="199"/>
      <c r="L856" s="199"/>
      <c r="M856" s="199"/>
      <c r="N856" s="199"/>
      <c r="O856" s="199"/>
      <c r="P856" s="199"/>
      <c r="Q856" s="199"/>
      <c r="R856" s="199"/>
      <c r="S856" s="199"/>
      <c r="T856" s="199"/>
      <c r="U856" s="199"/>
      <c r="V856" s="199"/>
      <c r="W856" s="199"/>
      <c r="X856" s="199"/>
      <c r="Y856" s="199"/>
      <c r="Z856" s="199"/>
    </row>
    <row r="857" spans="1:26" ht="14.25" customHeight="1" x14ac:dyDescent="0.2">
      <c r="A857" s="199"/>
      <c r="B857" s="199"/>
      <c r="C857" s="199"/>
      <c r="D857" s="199"/>
      <c r="E857" s="199"/>
      <c r="F857" s="199"/>
      <c r="G857" s="199"/>
      <c r="H857" s="199"/>
      <c r="I857" s="199"/>
      <c r="J857" s="199"/>
      <c r="K857" s="199"/>
      <c r="L857" s="199"/>
      <c r="M857" s="199"/>
      <c r="N857" s="199"/>
      <c r="O857" s="199"/>
      <c r="P857" s="199"/>
      <c r="Q857" s="199"/>
      <c r="R857" s="199"/>
      <c r="S857" s="199"/>
      <c r="T857" s="199"/>
      <c r="U857" s="199"/>
      <c r="V857" s="199"/>
      <c r="W857" s="199"/>
      <c r="X857" s="199"/>
      <c r="Y857" s="199"/>
      <c r="Z857" s="199"/>
    </row>
    <row r="858" spans="1:26" ht="14.25" customHeight="1" x14ac:dyDescent="0.2">
      <c r="A858" s="199"/>
      <c r="B858" s="199"/>
      <c r="C858" s="19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row>
    <row r="859" spans="1:26" ht="14.25" customHeight="1" x14ac:dyDescent="0.2">
      <c r="A859" s="199"/>
      <c r="B859" s="199"/>
      <c r="C859" s="199"/>
      <c r="D859" s="199"/>
      <c r="E859" s="199"/>
      <c r="F859" s="199"/>
      <c r="G859" s="199"/>
      <c r="H859" s="199"/>
      <c r="I859" s="199"/>
      <c r="J859" s="199"/>
      <c r="K859" s="199"/>
      <c r="L859" s="199"/>
      <c r="M859" s="199"/>
      <c r="N859" s="199"/>
      <c r="O859" s="199"/>
      <c r="P859" s="199"/>
      <c r="Q859" s="199"/>
      <c r="R859" s="199"/>
      <c r="S859" s="199"/>
      <c r="T859" s="199"/>
      <c r="U859" s="199"/>
      <c r="V859" s="199"/>
      <c r="W859" s="199"/>
      <c r="X859" s="199"/>
      <c r="Y859" s="199"/>
      <c r="Z859" s="199"/>
    </row>
    <row r="860" spans="1:26" ht="14.25" customHeight="1" x14ac:dyDescent="0.2">
      <c r="A860" s="199"/>
      <c r="B860" s="199"/>
      <c r="C860" s="199"/>
      <c r="D860" s="199"/>
      <c r="E860" s="199"/>
      <c r="F860" s="199"/>
      <c r="G860" s="199"/>
      <c r="H860" s="199"/>
      <c r="I860" s="199"/>
      <c r="J860" s="199"/>
      <c r="K860" s="199"/>
      <c r="L860" s="199"/>
      <c r="M860" s="199"/>
      <c r="N860" s="199"/>
      <c r="O860" s="199"/>
      <c r="P860" s="199"/>
      <c r="Q860" s="199"/>
      <c r="R860" s="199"/>
      <c r="S860" s="199"/>
      <c r="T860" s="199"/>
      <c r="U860" s="199"/>
      <c r="V860" s="199"/>
      <c r="W860" s="199"/>
      <c r="X860" s="199"/>
      <c r="Y860" s="199"/>
      <c r="Z860" s="199"/>
    </row>
    <row r="861" spans="1:26" ht="14.25" customHeight="1" x14ac:dyDescent="0.2">
      <c r="A861" s="199"/>
      <c r="B861" s="199"/>
      <c r="C861" s="199"/>
      <c r="D861" s="199"/>
      <c r="E861" s="199"/>
      <c r="F861" s="199"/>
      <c r="G861" s="199"/>
      <c r="H861" s="199"/>
      <c r="I861" s="199"/>
      <c r="J861" s="199"/>
      <c r="K861" s="199"/>
      <c r="L861" s="199"/>
      <c r="M861" s="199"/>
      <c r="N861" s="199"/>
      <c r="O861" s="199"/>
      <c r="P861" s="199"/>
      <c r="Q861" s="199"/>
      <c r="R861" s="199"/>
      <c r="S861" s="199"/>
      <c r="T861" s="199"/>
      <c r="U861" s="199"/>
      <c r="V861" s="199"/>
      <c r="W861" s="199"/>
      <c r="X861" s="199"/>
      <c r="Y861" s="199"/>
      <c r="Z861" s="199"/>
    </row>
    <row r="862" spans="1:26" ht="14.25" customHeight="1" x14ac:dyDescent="0.2">
      <c r="A862" s="199"/>
      <c r="B862" s="199"/>
      <c r="C862" s="199"/>
      <c r="D862" s="199"/>
      <c r="E862" s="199"/>
      <c r="F862" s="199"/>
      <c r="G862" s="199"/>
      <c r="H862" s="199"/>
      <c r="I862" s="199"/>
      <c r="J862" s="199"/>
      <c r="K862" s="199"/>
      <c r="L862" s="199"/>
      <c r="M862" s="199"/>
      <c r="N862" s="199"/>
      <c r="O862" s="199"/>
      <c r="P862" s="199"/>
      <c r="Q862" s="199"/>
      <c r="R862" s="199"/>
      <c r="S862" s="199"/>
      <c r="T862" s="199"/>
      <c r="U862" s="199"/>
      <c r="V862" s="199"/>
      <c r="W862" s="199"/>
      <c r="X862" s="199"/>
      <c r="Y862" s="199"/>
      <c r="Z862" s="199"/>
    </row>
    <row r="863" spans="1:26" ht="14.25" customHeight="1" x14ac:dyDescent="0.2">
      <c r="A863" s="199"/>
      <c r="B863" s="199"/>
      <c r="C863" s="199"/>
      <c r="D863" s="199"/>
      <c r="E863" s="199"/>
      <c r="F863" s="199"/>
      <c r="G863" s="199"/>
      <c r="H863" s="199"/>
      <c r="I863" s="199"/>
      <c r="J863" s="199"/>
      <c r="K863" s="199"/>
      <c r="L863" s="199"/>
      <c r="M863" s="199"/>
      <c r="N863" s="199"/>
      <c r="O863" s="199"/>
      <c r="P863" s="199"/>
      <c r="Q863" s="199"/>
      <c r="R863" s="199"/>
      <c r="S863" s="199"/>
      <c r="T863" s="199"/>
      <c r="U863" s="199"/>
      <c r="V863" s="199"/>
      <c r="W863" s="199"/>
      <c r="X863" s="199"/>
      <c r="Y863" s="199"/>
      <c r="Z863" s="199"/>
    </row>
    <row r="864" spans="1:26" ht="14.25" customHeight="1" x14ac:dyDescent="0.2">
      <c r="A864" s="199"/>
      <c r="B864" s="199"/>
      <c r="C864" s="199"/>
      <c r="D864" s="199"/>
      <c r="E864" s="199"/>
      <c r="F864" s="199"/>
      <c r="G864" s="199"/>
      <c r="H864" s="199"/>
      <c r="I864" s="199"/>
      <c r="J864" s="199"/>
      <c r="K864" s="199"/>
      <c r="L864" s="199"/>
      <c r="M864" s="199"/>
      <c r="N864" s="199"/>
      <c r="O864" s="199"/>
      <c r="P864" s="199"/>
      <c r="Q864" s="199"/>
      <c r="R864" s="199"/>
      <c r="S864" s="199"/>
      <c r="T864" s="199"/>
      <c r="U864" s="199"/>
      <c r="V864" s="199"/>
      <c r="W864" s="199"/>
      <c r="X864" s="199"/>
      <c r="Y864" s="199"/>
      <c r="Z864" s="199"/>
    </row>
    <row r="865" spans="1:26" ht="14.25" customHeight="1" x14ac:dyDescent="0.2">
      <c r="A865" s="199"/>
      <c r="B865" s="199"/>
      <c r="C865" s="199"/>
      <c r="D865" s="199"/>
      <c r="E865" s="199"/>
      <c r="F865" s="199"/>
      <c r="G865" s="199"/>
      <c r="H865" s="199"/>
      <c r="I865" s="199"/>
      <c r="J865" s="199"/>
      <c r="K865" s="199"/>
      <c r="L865" s="199"/>
      <c r="M865" s="199"/>
      <c r="N865" s="199"/>
      <c r="O865" s="199"/>
      <c r="P865" s="199"/>
      <c r="Q865" s="199"/>
      <c r="R865" s="199"/>
      <c r="S865" s="199"/>
      <c r="T865" s="199"/>
      <c r="U865" s="199"/>
      <c r="V865" s="199"/>
      <c r="W865" s="199"/>
      <c r="X865" s="199"/>
      <c r="Y865" s="199"/>
      <c r="Z865" s="199"/>
    </row>
    <row r="866" spans="1:26" ht="14.25" customHeight="1" x14ac:dyDescent="0.2">
      <c r="A866" s="199"/>
      <c r="B866" s="199"/>
      <c r="C866" s="199"/>
      <c r="D866" s="199"/>
      <c r="E866" s="199"/>
      <c r="F866" s="199"/>
      <c r="G866" s="199"/>
      <c r="H866" s="199"/>
      <c r="I866" s="199"/>
      <c r="J866" s="199"/>
      <c r="K866" s="199"/>
      <c r="L866" s="199"/>
      <c r="M866" s="199"/>
      <c r="N866" s="199"/>
      <c r="O866" s="199"/>
      <c r="P866" s="199"/>
      <c r="Q866" s="199"/>
      <c r="R866" s="199"/>
      <c r="S866" s="199"/>
      <c r="T866" s="199"/>
      <c r="U866" s="199"/>
      <c r="V866" s="199"/>
      <c r="W866" s="199"/>
      <c r="X866" s="199"/>
      <c r="Y866" s="199"/>
      <c r="Z866" s="199"/>
    </row>
    <row r="867" spans="1:26" ht="14.25" customHeight="1" x14ac:dyDescent="0.2">
      <c r="A867" s="199"/>
      <c r="B867" s="199"/>
      <c r="C867" s="199"/>
      <c r="D867" s="199"/>
      <c r="E867" s="199"/>
      <c r="F867" s="199"/>
      <c r="G867" s="199"/>
      <c r="H867" s="199"/>
      <c r="I867" s="199"/>
      <c r="J867" s="199"/>
      <c r="K867" s="199"/>
      <c r="L867" s="199"/>
      <c r="M867" s="199"/>
      <c r="N867" s="199"/>
      <c r="O867" s="199"/>
      <c r="P867" s="199"/>
      <c r="Q867" s="199"/>
      <c r="R867" s="199"/>
      <c r="S867" s="199"/>
      <c r="T867" s="199"/>
      <c r="U867" s="199"/>
      <c r="V867" s="199"/>
      <c r="W867" s="199"/>
      <c r="X867" s="199"/>
      <c r="Y867" s="199"/>
      <c r="Z867" s="199"/>
    </row>
    <row r="868" spans="1:26" ht="14.25" customHeight="1" x14ac:dyDescent="0.2">
      <c r="A868" s="199"/>
      <c r="B868" s="199"/>
      <c r="C868" s="199"/>
      <c r="D868" s="199"/>
      <c r="E868" s="199"/>
      <c r="F868" s="199"/>
      <c r="G868" s="199"/>
      <c r="H868" s="199"/>
      <c r="I868" s="199"/>
      <c r="J868" s="199"/>
      <c r="K868" s="199"/>
      <c r="L868" s="199"/>
      <c r="M868" s="199"/>
      <c r="N868" s="199"/>
      <c r="O868" s="199"/>
      <c r="P868" s="199"/>
      <c r="Q868" s="199"/>
      <c r="R868" s="199"/>
      <c r="S868" s="199"/>
      <c r="T868" s="199"/>
      <c r="U868" s="199"/>
      <c r="V868" s="199"/>
      <c r="W868" s="199"/>
      <c r="X868" s="199"/>
      <c r="Y868" s="199"/>
      <c r="Z868" s="199"/>
    </row>
    <row r="869" spans="1:26" ht="14.25" customHeight="1" x14ac:dyDescent="0.2">
      <c r="A869" s="199"/>
      <c r="B869" s="199"/>
      <c r="C869" s="199"/>
      <c r="D869" s="199"/>
      <c r="E869" s="199"/>
      <c r="F869" s="199"/>
      <c r="G869" s="199"/>
      <c r="H869" s="199"/>
      <c r="I869" s="199"/>
      <c r="J869" s="199"/>
      <c r="K869" s="199"/>
      <c r="L869" s="199"/>
      <c r="M869" s="199"/>
      <c r="N869" s="199"/>
      <c r="O869" s="199"/>
      <c r="P869" s="199"/>
      <c r="Q869" s="199"/>
      <c r="R869" s="199"/>
      <c r="S869" s="199"/>
      <c r="T869" s="199"/>
      <c r="U869" s="199"/>
      <c r="V869" s="199"/>
      <c r="W869" s="199"/>
      <c r="X869" s="199"/>
      <c r="Y869" s="199"/>
      <c r="Z869" s="199"/>
    </row>
    <row r="870" spans="1:26" ht="14.25" customHeight="1" x14ac:dyDescent="0.2">
      <c r="A870" s="199"/>
      <c r="B870" s="199"/>
      <c r="C870" s="199"/>
      <c r="D870" s="199"/>
      <c r="E870" s="199"/>
      <c r="F870" s="199"/>
      <c r="G870" s="199"/>
      <c r="H870" s="199"/>
      <c r="I870" s="199"/>
      <c r="J870" s="199"/>
      <c r="K870" s="199"/>
      <c r="L870" s="199"/>
      <c r="M870" s="199"/>
      <c r="N870" s="199"/>
      <c r="O870" s="199"/>
      <c r="P870" s="199"/>
      <c r="Q870" s="199"/>
      <c r="R870" s="199"/>
      <c r="S870" s="199"/>
      <c r="T870" s="199"/>
      <c r="U870" s="199"/>
      <c r="V870" s="199"/>
      <c r="W870" s="199"/>
      <c r="X870" s="199"/>
      <c r="Y870" s="199"/>
      <c r="Z870" s="199"/>
    </row>
    <row r="871" spans="1:26" ht="14.25" customHeight="1" x14ac:dyDescent="0.2">
      <c r="A871" s="199"/>
      <c r="B871" s="199"/>
      <c r="C871" s="199"/>
      <c r="D871" s="199"/>
      <c r="E871" s="199"/>
      <c r="F871" s="199"/>
      <c r="G871" s="199"/>
      <c r="H871" s="199"/>
      <c r="I871" s="199"/>
      <c r="J871" s="199"/>
      <c r="K871" s="199"/>
      <c r="L871" s="199"/>
      <c r="M871" s="199"/>
      <c r="N871" s="199"/>
      <c r="O871" s="199"/>
      <c r="P871" s="199"/>
      <c r="Q871" s="199"/>
      <c r="R871" s="199"/>
      <c r="S871" s="199"/>
      <c r="T871" s="199"/>
      <c r="U871" s="199"/>
      <c r="V871" s="199"/>
      <c r="W871" s="199"/>
      <c r="X871" s="199"/>
      <c r="Y871" s="199"/>
      <c r="Z871" s="199"/>
    </row>
    <row r="872" spans="1:26" ht="14.25" customHeight="1" x14ac:dyDescent="0.2">
      <c r="A872" s="199"/>
      <c r="B872" s="199"/>
      <c r="C872" s="199"/>
      <c r="D872" s="199"/>
      <c r="E872" s="199"/>
      <c r="F872" s="199"/>
      <c r="G872" s="199"/>
      <c r="H872" s="199"/>
      <c r="I872" s="199"/>
      <c r="J872" s="199"/>
      <c r="K872" s="199"/>
      <c r="L872" s="199"/>
      <c r="M872" s="199"/>
      <c r="N872" s="199"/>
      <c r="O872" s="199"/>
      <c r="P872" s="199"/>
      <c r="Q872" s="199"/>
      <c r="R872" s="199"/>
      <c r="S872" s="199"/>
      <c r="T872" s="199"/>
      <c r="U872" s="199"/>
      <c r="V872" s="199"/>
      <c r="W872" s="199"/>
      <c r="X872" s="199"/>
      <c r="Y872" s="199"/>
      <c r="Z872" s="199"/>
    </row>
    <row r="873" spans="1:26" ht="14.25" customHeight="1" x14ac:dyDescent="0.2">
      <c r="A873" s="199"/>
      <c r="B873" s="199"/>
      <c r="C873" s="199"/>
      <c r="D873" s="199"/>
      <c r="E873" s="199"/>
      <c r="F873" s="199"/>
      <c r="G873" s="199"/>
      <c r="H873" s="199"/>
      <c r="I873" s="199"/>
      <c r="J873" s="199"/>
      <c r="K873" s="199"/>
      <c r="L873" s="199"/>
      <c r="M873" s="199"/>
      <c r="N873" s="199"/>
      <c r="O873" s="199"/>
      <c r="P873" s="199"/>
      <c r="Q873" s="199"/>
      <c r="R873" s="199"/>
      <c r="S873" s="199"/>
      <c r="T873" s="199"/>
      <c r="U873" s="199"/>
      <c r="V873" s="199"/>
      <c r="W873" s="199"/>
      <c r="X873" s="199"/>
      <c r="Y873" s="199"/>
      <c r="Z873" s="199"/>
    </row>
    <row r="874" spans="1:26" ht="14.25" customHeight="1" x14ac:dyDescent="0.2">
      <c r="A874" s="199"/>
      <c r="B874" s="199"/>
      <c r="C874" s="199"/>
      <c r="D874" s="199"/>
      <c r="E874" s="199"/>
      <c r="F874" s="199"/>
      <c r="G874" s="199"/>
      <c r="H874" s="199"/>
      <c r="I874" s="199"/>
      <c r="J874" s="199"/>
      <c r="K874" s="199"/>
      <c r="L874" s="199"/>
      <c r="M874" s="199"/>
      <c r="N874" s="199"/>
      <c r="O874" s="199"/>
      <c r="P874" s="199"/>
      <c r="Q874" s="199"/>
      <c r="R874" s="199"/>
      <c r="S874" s="199"/>
      <c r="T874" s="199"/>
      <c r="U874" s="199"/>
      <c r="V874" s="199"/>
      <c r="W874" s="199"/>
      <c r="X874" s="199"/>
      <c r="Y874" s="199"/>
      <c r="Z874" s="199"/>
    </row>
    <row r="875" spans="1:26" ht="14.25" customHeight="1" x14ac:dyDescent="0.2">
      <c r="A875" s="199"/>
      <c r="B875" s="199"/>
      <c r="C875" s="199"/>
      <c r="D875" s="199"/>
      <c r="E875" s="199"/>
      <c r="F875" s="199"/>
      <c r="G875" s="199"/>
      <c r="H875" s="199"/>
      <c r="I875" s="199"/>
      <c r="J875" s="199"/>
      <c r="K875" s="199"/>
      <c r="L875" s="199"/>
      <c r="M875" s="199"/>
      <c r="N875" s="199"/>
      <c r="O875" s="199"/>
      <c r="P875" s="199"/>
      <c r="Q875" s="199"/>
      <c r="R875" s="199"/>
      <c r="S875" s="199"/>
      <c r="T875" s="199"/>
      <c r="U875" s="199"/>
      <c r="V875" s="199"/>
      <c r="W875" s="199"/>
      <c r="X875" s="199"/>
      <c r="Y875" s="199"/>
      <c r="Z875" s="199"/>
    </row>
    <row r="876" spans="1:26" ht="14.25" customHeight="1" x14ac:dyDescent="0.2">
      <c r="A876" s="199"/>
      <c r="B876" s="199"/>
      <c r="C876" s="199"/>
      <c r="D876" s="199"/>
      <c r="E876" s="199"/>
      <c r="F876" s="199"/>
      <c r="G876" s="199"/>
      <c r="H876" s="199"/>
      <c r="I876" s="199"/>
      <c r="J876" s="199"/>
      <c r="K876" s="199"/>
      <c r="L876" s="199"/>
      <c r="M876" s="199"/>
      <c r="N876" s="199"/>
      <c r="O876" s="199"/>
      <c r="P876" s="199"/>
      <c r="Q876" s="199"/>
      <c r="R876" s="199"/>
      <c r="S876" s="199"/>
      <c r="T876" s="199"/>
      <c r="U876" s="199"/>
      <c r="V876" s="199"/>
      <c r="W876" s="199"/>
      <c r="X876" s="199"/>
      <c r="Y876" s="199"/>
      <c r="Z876" s="199"/>
    </row>
    <row r="877" spans="1:26" ht="14.25" customHeight="1" x14ac:dyDescent="0.2">
      <c r="A877" s="199"/>
      <c r="B877" s="199"/>
      <c r="C877" s="199"/>
      <c r="D877" s="199"/>
      <c r="E877" s="199"/>
      <c r="F877" s="199"/>
      <c r="G877" s="199"/>
      <c r="H877" s="199"/>
      <c r="I877" s="199"/>
      <c r="J877" s="199"/>
      <c r="K877" s="199"/>
      <c r="L877" s="199"/>
      <c r="M877" s="199"/>
      <c r="N877" s="199"/>
      <c r="O877" s="199"/>
      <c r="P877" s="199"/>
      <c r="Q877" s="199"/>
      <c r="R877" s="199"/>
      <c r="S877" s="199"/>
      <c r="T877" s="199"/>
      <c r="U877" s="199"/>
      <c r="V877" s="199"/>
      <c r="W877" s="199"/>
      <c r="X877" s="199"/>
      <c r="Y877" s="199"/>
      <c r="Z877" s="199"/>
    </row>
    <row r="878" spans="1:26" ht="14.25" customHeight="1" x14ac:dyDescent="0.2">
      <c r="A878" s="199"/>
      <c r="B878" s="199"/>
      <c r="C878" s="199"/>
      <c r="D878" s="199"/>
      <c r="E878" s="199"/>
      <c r="F878" s="199"/>
      <c r="G878" s="199"/>
      <c r="H878" s="199"/>
      <c r="I878" s="199"/>
      <c r="J878" s="199"/>
      <c r="K878" s="199"/>
      <c r="L878" s="199"/>
      <c r="M878" s="199"/>
      <c r="N878" s="199"/>
      <c r="O878" s="199"/>
      <c r="P878" s="199"/>
      <c r="Q878" s="199"/>
      <c r="R878" s="199"/>
      <c r="S878" s="199"/>
      <c r="T878" s="199"/>
      <c r="U878" s="199"/>
      <c r="V878" s="199"/>
      <c r="W878" s="199"/>
      <c r="X878" s="199"/>
      <c r="Y878" s="199"/>
      <c r="Z878" s="199"/>
    </row>
    <row r="879" spans="1:26" ht="14.25" customHeight="1" x14ac:dyDescent="0.2">
      <c r="A879" s="199"/>
      <c r="B879" s="199"/>
      <c r="C879" s="199"/>
      <c r="D879" s="199"/>
      <c r="E879" s="199"/>
      <c r="F879" s="199"/>
      <c r="G879" s="199"/>
      <c r="H879" s="199"/>
      <c r="I879" s="199"/>
      <c r="J879" s="199"/>
      <c r="K879" s="199"/>
      <c r="L879" s="199"/>
      <c r="M879" s="199"/>
      <c r="N879" s="199"/>
      <c r="O879" s="199"/>
      <c r="P879" s="199"/>
      <c r="Q879" s="199"/>
      <c r="R879" s="199"/>
      <c r="S879" s="199"/>
      <c r="T879" s="199"/>
      <c r="U879" s="199"/>
      <c r="V879" s="199"/>
      <c r="W879" s="199"/>
      <c r="X879" s="199"/>
      <c r="Y879" s="199"/>
      <c r="Z879" s="199"/>
    </row>
    <row r="880" spans="1:26" ht="14.25" customHeight="1" x14ac:dyDescent="0.2">
      <c r="A880" s="199"/>
      <c r="B880" s="199"/>
      <c r="C880" s="199"/>
      <c r="D880" s="199"/>
      <c r="E880" s="199"/>
      <c r="F880" s="199"/>
      <c r="G880" s="199"/>
      <c r="H880" s="199"/>
      <c r="I880" s="199"/>
      <c r="J880" s="199"/>
      <c r="K880" s="199"/>
      <c r="L880" s="199"/>
      <c r="M880" s="199"/>
      <c r="N880" s="199"/>
      <c r="O880" s="199"/>
      <c r="P880" s="199"/>
      <c r="Q880" s="199"/>
      <c r="R880" s="199"/>
      <c r="S880" s="199"/>
      <c r="T880" s="199"/>
      <c r="U880" s="199"/>
      <c r="V880" s="199"/>
      <c r="W880" s="199"/>
      <c r="X880" s="199"/>
      <c r="Y880" s="199"/>
      <c r="Z880" s="199"/>
    </row>
    <row r="881" spans="1:26" ht="14.25" customHeight="1" x14ac:dyDescent="0.2">
      <c r="A881" s="199"/>
      <c r="B881" s="199"/>
      <c r="C881" s="199"/>
      <c r="D881" s="199"/>
      <c r="E881" s="199"/>
      <c r="F881" s="199"/>
      <c r="G881" s="199"/>
      <c r="H881" s="199"/>
      <c r="I881" s="199"/>
      <c r="J881" s="199"/>
      <c r="K881" s="199"/>
      <c r="L881" s="199"/>
      <c r="M881" s="199"/>
      <c r="N881" s="199"/>
      <c r="O881" s="199"/>
      <c r="P881" s="199"/>
      <c r="Q881" s="199"/>
      <c r="R881" s="199"/>
      <c r="S881" s="199"/>
      <c r="T881" s="199"/>
      <c r="U881" s="199"/>
      <c r="V881" s="199"/>
      <c r="W881" s="199"/>
      <c r="X881" s="199"/>
      <c r="Y881" s="199"/>
      <c r="Z881" s="199"/>
    </row>
    <row r="882" spans="1:26" ht="14.25" customHeight="1" x14ac:dyDescent="0.2">
      <c r="A882" s="199"/>
      <c r="B882" s="199"/>
      <c r="C882" s="199"/>
      <c r="D882" s="199"/>
      <c r="E882" s="199"/>
      <c r="F882" s="199"/>
      <c r="G882" s="199"/>
      <c r="H882" s="199"/>
      <c r="I882" s="199"/>
      <c r="J882" s="199"/>
      <c r="K882" s="199"/>
      <c r="L882" s="199"/>
      <c r="M882" s="199"/>
      <c r="N882" s="199"/>
      <c r="O882" s="199"/>
      <c r="P882" s="199"/>
      <c r="Q882" s="199"/>
      <c r="R882" s="199"/>
      <c r="S882" s="199"/>
      <c r="T882" s="199"/>
      <c r="U882" s="199"/>
      <c r="V882" s="199"/>
      <c r="W882" s="199"/>
      <c r="X882" s="199"/>
      <c r="Y882" s="199"/>
      <c r="Z882" s="199"/>
    </row>
    <row r="883" spans="1:26" ht="14.25" customHeight="1" x14ac:dyDescent="0.2">
      <c r="A883" s="199"/>
      <c r="B883" s="199"/>
      <c r="C883" s="199"/>
      <c r="D883" s="199"/>
      <c r="E883" s="199"/>
      <c r="F883" s="199"/>
      <c r="G883" s="199"/>
      <c r="H883" s="199"/>
      <c r="I883" s="199"/>
      <c r="J883" s="199"/>
      <c r="K883" s="199"/>
      <c r="L883" s="199"/>
      <c r="M883" s="199"/>
      <c r="N883" s="199"/>
      <c r="O883" s="199"/>
      <c r="P883" s="199"/>
      <c r="Q883" s="199"/>
      <c r="R883" s="199"/>
      <c r="S883" s="199"/>
      <c r="T883" s="199"/>
      <c r="U883" s="199"/>
      <c r="V883" s="199"/>
      <c r="W883" s="199"/>
      <c r="X883" s="199"/>
      <c r="Y883" s="199"/>
      <c r="Z883" s="199"/>
    </row>
    <row r="884" spans="1:26" ht="14.25" customHeight="1" x14ac:dyDescent="0.2">
      <c r="A884" s="199"/>
      <c r="B884" s="199"/>
      <c r="C884" s="199"/>
      <c r="D884" s="199"/>
      <c r="E884" s="199"/>
      <c r="F884" s="199"/>
      <c r="G884" s="199"/>
      <c r="H884" s="199"/>
      <c r="I884" s="199"/>
      <c r="J884" s="199"/>
      <c r="K884" s="199"/>
      <c r="L884" s="199"/>
      <c r="M884" s="199"/>
      <c r="N884" s="199"/>
      <c r="O884" s="199"/>
      <c r="P884" s="199"/>
      <c r="Q884" s="199"/>
      <c r="R884" s="199"/>
      <c r="S884" s="199"/>
      <c r="T884" s="199"/>
      <c r="U884" s="199"/>
      <c r="V884" s="199"/>
      <c r="W884" s="199"/>
      <c r="X884" s="199"/>
      <c r="Y884" s="199"/>
      <c r="Z884" s="199"/>
    </row>
    <row r="885" spans="1:26" ht="14.25" customHeight="1" x14ac:dyDescent="0.2">
      <c r="A885" s="199"/>
      <c r="B885" s="199"/>
      <c r="C885" s="199"/>
      <c r="D885" s="199"/>
      <c r="E885" s="199"/>
      <c r="F885" s="199"/>
      <c r="G885" s="199"/>
      <c r="H885" s="199"/>
      <c r="I885" s="199"/>
      <c r="J885" s="199"/>
      <c r="K885" s="199"/>
      <c r="L885" s="199"/>
      <c r="M885" s="199"/>
      <c r="N885" s="199"/>
      <c r="O885" s="199"/>
      <c r="P885" s="199"/>
      <c r="Q885" s="199"/>
      <c r="R885" s="199"/>
      <c r="S885" s="199"/>
      <c r="T885" s="199"/>
      <c r="U885" s="199"/>
      <c r="V885" s="199"/>
      <c r="W885" s="199"/>
      <c r="X885" s="199"/>
      <c r="Y885" s="199"/>
      <c r="Z885" s="199"/>
    </row>
    <row r="886" spans="1:26" ht="14.25" customHeight="1" x14ac:dyDescent="0.2">
      <c r="A886" s="199"/>
      <c r="B886" s="199"/>
      <c r="C886" s="199"/>
      <c r="D886" s="199"/>
      <c r="E886" s="199"/>
      <c r="F886" s="199"/>
      <c r="G886" s="199"/>
      <c r="H886" s="199"/>
      <c r="I886" s="199"/>
      <c r="J886" s="199"/>
      <c r="K886" s="199"/>
      <c r="L886" s="199"/>
      <c r="M886" s="199"/>
      <c r="N886" s="199"/>
      <c r="O886" s="199"/>
      <c r="P886" s="199"/>
      <c r="Q886" s="199"/>
      <c r="R886" s="199"/>
      <c r="S886" s="199"/>
      <c r="T886" s="199"/>
      <c r="U886" s="199"/>
      <c r="V886" s="199"/>
      <c r="W886" s="199"/>
      <c r="X886" s="199"/>
      <c r="Y886" s="199"/>
      <c r="Z886" s="199"/>
    </row>
    <row r="887" spans="1:26" ht="14.25" customHeight="1" x14ac:dyDescent="0.2">
      <c r="A887" s="199"/>
      <c r="B887" s="199"/>
      <c r="C887" s="199"/>
      <c r="D887" s="199"/>
      <c r="E887" s="199"/>
      <c r="F887" s="199"/>
      <c r="G887" s="199"/>
      <c r="H887" s="199"/>
      <c r="I887" s="199"/>
      <c r="J887" s="199"/>
      <c r="K887" s="199"/>
      <c r="L887" s="199"/>
      <c r="M887" s="199"/>
      <c r="N887" s="199"/>
      <c r="O887" s="199"/>
      <c r="P887" s="199"/>
      <c r="Q887" s="199"/>
      <c r="R887" s="199"/>
      <c r="S887" s="199"/>
      <c r="T887" s="199"/>
      <c r="U887" s="199"/>
      <c r="V887" s="199"/>
      <c r="W887" s="199"/>
      <c r="X887" s="199"/>
      <c r="Y887" s="199"/>
      <c r="Z887" s="199"/>
    </row>
    <row r="888" spans="1:26" ht="14.25" customHeight="1" x14ac:dyDescent="0.2">
      <c r="A888" s="199"/>
      <c r="B888" s="199"/>
      <c r="C888" s="199"/>
      <c r="D888" s="199"/>
      <c r="E888" s="199"/>
      <c r="F888" s="199"/>
      <c r="G888" s="199"/>
      <c r="H888" s="199"/>
      <c r="I888" s="199"/>
      <c r="J888" s="199"/>
      <c r="K888" s="199"/>
      <c r="L888" s="199"/>
      <c r="M888" s="199"/>
      <c r="N888" s="199"/>
      <c r="O888" s="199"/>
      <c r="P888" s="199"/>
      <c r="Q888" s="199"/>
      <c r="R888" s="199"/>
      <c r="S888" s="199"/>
      <c r="T888" s="199"/>
      <c r="U888" s="199"/>
      <c r="V888" s="199"/>
      <c r="W888" s="199"/>
      <c r="X888" s="199"/>
      <c r="Y888" s="199"/>
      <c r="Z888" s="199"/>
    </row>
    <row r="889" spans="1:26" ht="14.25" customHeight="1" x14ac:dyDescent="0.2">
      <c r="A889" s="199"/>
      <c r="B889" s="199"/>
      <c r="C889" s="199"/>
      <c r="D889" s="199"/>
      <c r="E889" s="199"/>
      <c r="F889" s="199"/>
      <c r="G889" s="199"/>
      <c r="H889" s="199"/>
      <c r="I889" s="199"/>
      <c r="J889" s="199"/>
      <c r="K889" s="199"/>
      <c r="L889" s="199"/>
      <c r="M889" s="199"/>
      <c r="N889" s="199"/>
      <c r="O889" s="199"/>
      <c r="P889" s="199"/>
      <c r="Q889" s="199"/>
      <c r="R889" s="199"/>
      <c r="S889" s="199"/>
      <c r="T889" s="199"/>
      <c r="U889" s="199"/>
      <c r="V889" s="199"/>
      <c r="W889" s="199"/>
      <c r="X889" s="199"/>
      <c r="Y889" s="199"/>
      <c r="Z889" s="199"/>
    </row>
    <row r="890" spans="1:26" ht="14.25" customHeight="1" x14ac:dyDescent="0.2">
      <c r="A890" s="199"/>
      <c r="B890" s="199"/>
      <c r="C890" s="199"/>
      <c r="D890" s="199"/>
      <c r="E890" s="199"/>
      <c r="F890" s="199"/>
      <c r="G890" s="199"/>
      <c r="H890" s="199"/>
      <c r="I890" s="199"/>
      <c r="J890" s="199"/>
      <c r="K890" s="199"/>
      <c r="L890" s="199"/>
      <c r="M890" s="199"/>
      <c r="N890" s="199"/>
      <c r="O890" s="199"/>
      <c r="P890" s="199"/>
      <c r="Q890" s="199"/>
      <c r="R890" s="199"/>
      <c r="S890" s="199"/>
      <c r="T890" s="199"/>
      <c r="U890" s="199"/>
      <c r="V890" s="199"/>
      <c r="W890" s="199"/>
      <c r="X890" s="199"/>
      <c r="Y890" s="199"/>
      <c r="Z890" s="199"/>
    </row>
    <row r="891" spans="1:26" ht="14.25" customHeight="1" x14ac:dyDescent="0.2">
      <c r="A891" s="199"/>
      <c r="B891" s="199"/>
      <c r="C891" s="199"/>
      <c r="D891" s="199"/>
      <c r="E891" s="199"/>
      <c r="F891" s="199"/>
      <c r="G891" s="199"/>
      <c r="H891" s="199"/>
      <c r="I891" s="199"/>
      <c r="J891" s="199"/>
      <c r="K891" s="199"/>
      <c r="L891" s="199"/>
      <c r="M891" s="199"/>
      <c r="N891" s="199"/>
      <c r="O891" s="199"/>
      <c r="P891" s="199"/>
      <c r="Q891" s="199"/>
      <c r="R891" s="199"/>
      <c r="S891" s="199"/>
      <c r="T891" s="199"/>
      <c r="U891" s="199"/>
      <c r="V891" s="199"/>
      <c r="W891" s="199"/>
      <c r="X891" s="199"/>
      <c r="Y891" s="199"/>
      <c r="Z891" s="199"/>
    </row>
    <row r="892" spans="1:26" ht="14.25" customHeight="1" x14ac:dyDescent="0.2">
      <c r="A892" s="199"/>
      <c r="B892" s="199"/>
      <c r="C892" s="199"/>
      <c r="D892" s="199"/>
      <c r="E892" s="199"/>
      <c r="F892" s="199"/>
      <c r="G892" s="199"/>
      <c r="H892" s="199"/>
      <c r="I892" s="199"/>
      <c r="J892" s="199"/>
      <c r="K892" s="199"/>
      <c r="L892" s="199"/>
      <c r="M892" s="199"/>
      <c r="N892" s="199"/>
      <c r="O892" s="199"/>
      <c r="P892" s="199"/>
      <c r="Q892" s="199"/>
      <c r="R892" s="199"/>
      <c r="S892" s="199"/>
      <c r="T892" s="199"/>
      <c r="U892" s="199"/>
      <c r="V892" s="199"/>
      <c r="W892" s="199"/>
      <c r="X892" s="199"/>
      <c r="Y892" s="199"/>
      <c r="Z892" s="199"/>
    </row>
    <row r="893" spans="1:26" ht="14.25" customHeight="1" x14ac:dyDescent="0.2">
      <c r="A893" s="199"/>
      <c r="B893" s="199"/>
      <c r="C893" s="199"/>
      <c r="D893" s="199"/>
      <c r="E893" s="199"/>
      <c r="F893" s="199"/>
      <c r="G893" s="199"/>
      <c r="H893" s="199"/>
      <c r="I893" s="199"/>
      <c r="J893" s="199"/>
      <c r="K893" s="199"/>
      <c r="L893" s="199"/>
      <c r="M893" s="199"/>
      <c r="N893" s="199"/>
      <c r="O893" s="199"/>
      <c r="P893" s="199"/>
      <c r="Q893" s="199"/>
      <c r="R893" s="199"/>
      <c r="S893" s="199"/>
      <c r="T893" s="199"/>
      <c r="U893" s="199"/>
      <c r="V893" s="199"/>
      <c r="W893" s="199"/>
      <c r="X893" s="199"/>
      <c r="Y893" s="199"/>
      <c r="Z893" s="199"/>
    </row>
    <row r="894" spans="1:26" ht="14.25" customHeight="1" x14ac:dyDescent="0.2">
      <c r="A894" s="199"/>
      <c r="B894" s="199"/>
      <c r="C894" s="199"/>
      <c r="D894" s="199"/>
      <c r="E894" s="199"/>
      <c r="F894" s="199"/>
      <c r="G894" s="199"/>
      <c r="H894" s="199"/>
      <c r="I894" s="199"/>
      <c r="J894" s="199"/>
      <c r="K894" s="199"/>
      <c r="L894" s="199"/>
      <c r="M894" s="199"/>
      <c r="N894" s="199"/>
      <c r="O894" s="199"/>
      <c r="P894" s="199"/>
      <c r="Q894" s="199"/>
      <c r="R894" s="199"/>
      <c r="S894" s="199"/>
      <c r="T894" s="199"/>
      <c r="U894" s="199"/>
      <c r="V894" s="199"/>
      <c r="W894" s="199"/>
      <c r="X894" s="199"/>
      <c r="Y894" s="199"/>
      <c r="Z894" s="199"/>
    </row>
    <row r="895" spans="1:26" ht="14.25" customHeight="1" x14ac:dyDescent="0.2">
      <c r="A895" s="199"/>
      <c r="B895" s="199"/>
      <c r="C895" s="199"/>
      <c r="D895" s="199"/>
      <c r="E895" s="199"/>
      <c r="F895" s="199"/>
      <c r="G895" s="199"/>
      <c r="H895" s="199"/>
      <c r="I895" s="199"/>
      <c r="J895" s="199"/>
      <c r="K895" s="199"/>
      <c r="L895" s="199"/>
      <c r="M895" s="199"/>
      <c r="N895" s="199"/>
      <c r="O895" s="199"/>
      <c r="P895" s="199"/>
      <c r="Q895" s="199"/>
      <c r="R895" s="199"/>
      <c r="S895" s="199"/>
      <c r="T895" s="199"/>
      <c r="U895" s="199"/>
      <c r="V895" s="199"/>
      <c r="W895" s="199"/>
      <c r="X895" s="199"/>
      <c r="Y895" s="199"/>
      <c r="Z895" s="199"/>
    </row>
    <row r="896" spans="1:26" ht="14.25" customHeight="1" x14ac:dyDescent="0.2">
      <c r="A896" s="199"/>
      <c r="B896" s="199"/>
      <c r="C896" s="199"/>
      <c r="D896" s="199"/>
      <c r="E896" s="199"/>
      <c r="F896" s="199"/>
      <c r="G896" s="199"/>
      <c r="H896" s="199"/>
      <c r="I896" s="199"/>
      <c r="J896" s="199"/>
      <c r="K896" s="199"/>
      <c r="L896" s="199"/>
      <c r="M896" s="199"/>
      <c r="N896" s="199"/>
      <c r="O896" s="199"/>
      <c r="P896" s="199"/>
      <c r="Q896" s="199"/>
      <c r="R896" s="199"/>
      <c r="S896" s="199"/>
      <c r="T896" s="199"/>
      <c r="U896" s="199"/>
      <c r="V896" s="199"/>
      <c r="W896" s="199"/>
      <c r="X896" s="199"/>
      <c r="Y896" s="199"/>
      <c r="Z896" s="199"/>
    </row>
    <row r="897" spans="1:26" ht="14.25" customHeight="1" x14ac:dyDescent="0.2">
      <c r="A897" s="199"/>
      <c r="B897" s="199"/>
      <c r="C897" s="199"/>
      <c r="D897" s="199"/>
      <c r="E897" s="199"/>
      <c r="F897" s="199"/>
      <c r="G897" s="199"/>
      <c r="H897" s="199"/>
      <c r="I897" s="199"/>
      <c r="J897" s="199"/>
      <c r="K897" s="199"/>
      <c r="L897" s="199"/>
      <c r="M897" s="199"/>
      <c r="N897" s="199"/>
      <c r="O897" s="199"/>
      <c r="P897" s="199"/>
      <c r="Q897" s="199"/>
      <c r="R897" s="199"/>
      <c r="S897" s="199"/>
      <c r="T897" s="199"/>
      <c r="U897" s="199"/>
      <c r="V897" s="199"/>
      <c r="W897" s="199"/>
      <c r="X897" s="199"/>
      <c r="Y897" s="199"/>
      <c r="Z897" s="199"/>
    </row>
    <row r="898" spans="1:26" ht="14.25" customHeight="1" x14ac:dyDescent="0.2">
      <c r="A898" s="199"/>
      <c r="B898" s="199"/>
      <c r="C898" s="199"/>
      <c r="D898" s="199"/>
      <c r="E898" s="199"/>
      <c r="F898" s="199"/>
      <c r="G898" s="199"/>
      <c r="H898" s="199"/>
      <c r="I898" s="199"/>
      <c r="J898" s="199"/>
      <c r="K898" s="199"/>
      <c r="L898" s="199"/>
      <c r="M898" s="199"/>
      <c r="N898" s="199"/>
      <c r="O898" s="199"/>
      <c r="P898" s="199"/>
      <c r="Q898" s="199"/>
      <c r="R898" s="199"/>
      <c r="S898" s="199"/>
      <c r="T898" s="199"/>
      <c r="U898" s="199"/>
      <c r="V898" s="199"/>
      <c r="W898" s="199"/>
      <c r="X898" s="199"/>
      <c r="Y898" s="199"/>
      <c r="Z898" s="199"/>
    </row>
    <row r="899" spans="1:26" ht="14.25" customHeight="1" x14ac:dyDescent="0.2">
      <c r="A899" s="199"/>
      <c r="B899" s="199"/>
      <c r="C899" s="199"/>
      <c r="D899" s="199"/>
      <c r="E899" s="199"/>
      <c r="F899" s="199"/>
      <c r="G899" s="199"/>
      <c r="H899" s="199"/>
      <c r="I899" s="199"/>
      <c r="J899" s="199"/>
      <c r="K899" s="199"/>
      <c r="L899" s="199"/>
      <c r="M899" s="199"/>
      <c r="N899" s="199"/>
      <c r="O899" s="199"/>
      <c r="P899" s="199"/>
      <c r="Q899" s="199"/>
      <c r="R899" s="199"/>
      <c r="S899" s="199"/>
      <c r="T899" s="199"/>
      <c r="U899" s="199"/>
      <c r="V899" s="199"/>
      <c r="W899" s="199"/>
      <c r="X899" s="199"/>
      <c r="Y899" s="199"/>
      <c r="Z899" s="199"/>
    </row>
    <row r="900" spans="1:26" ht="14.25" customHeight="1" x14ac:dyDescent="0.2">
      <c r="A900" s="199"/>
      <c r="B900" s="199"/>
      <c r="C900" s="199"/>
      <c r="D900" s="199"/>
      <c r="E900" s="199"/>
      <c r="F900" s="199"/>
      <c r="G900" s="199"/>
      <c r="H900" s="199"/>
      <c r="I900" s="199"/>
      <c r="J900" s="199"/>
      <c r="K900" s="199"/>
      <c r="L900" s="199"/>
      <c r="M900" s="199"/>
      <c r="N900" s="199"/>
      <c r="O900" s="199"/>
      <c r="P900" s="199"/>
      <c r="Q900" s="199"/>
      <c r="R900" s="199"/>
      <c r="S900" s="199"/>
      <c r="T900" s="199"/>
      <c r="U900" s="199"/>
      <c r="V900" s="199"/>
      <c r="W900" s="199"/>
      <c r="X900" s="199"/>
      <c r="Y900" s="199"/>
      <c r="Z900" s="199"/>
    </row>
    <row r="901" spans="1:26" ht="14.25" customHeight="1" x14ac:dyDescent="0.2">
      <c r="A901" s="199"/>
      <c r="B901" s="199"/>
      <c r="C901" s="199"/>
      <c r="D901" s="199"/>
      <c r="E901" s="199"/>
      <c r="F901" s="199"/>
      <c r="G901" s="199"/>
      <c r="H901" s="199"/>
      <c r="I901" s="199"/>
      <c r="J901" s="199"/>
      <c r="K901" s="199"/>
      <c r="L901" s="199"/>
      <c r="M901" s="199"/>
      <c r="N901" s="199"/>
      <c r="O901" s="199"/>
      <c r="P901" s="199"/>
      <c r="Q901" s="199"/>
      <c r="R901" s="199"/>
      <c r="S901" s="199"/>
      <c r="T901" s="199"/>
      <c r="U901" s="199"/>
      <c r="V901" s="199"/>
      <c r="W901" s="199"/>
      <c r="X901" s="199"/>
      <c r="Y901" s="199"/>
      <c r="Z901" s="199"/>
    </row>
    <row r="902" spans="1:26" ht="14.25" customHeight="1" x14ac:dyDescent="0.2">
      <c r="A902" s="199"/>
      <c r="B902" s="199"/>
      <c r="C902" s="199"/>
      <c r="D902" s="199"/>
      <c r="E902" s="199"/>
      <c r="F902" s="199"/>
      <c r="G902" s="199"/>
      <c r="H902" s="199"/>
      <c r="I902" s="199"/>
      <c r="J902" s="199"/>
      <c r="K902" s="199"/>
      <c r="L902" s="199"/>
      <c r="M902" s="199"/>
      <c r="N902" s="199"/>
      <c r="O902" s="199"/>
      <c r="P902" s="199"/>
      <c r="Q902" s="199"/>
      <c r="R902" s="199"/>
      <c r="S902" s="199"/>
      <c r="T902" s="199"/>
      <c r="U902" s="199"/>
      <c r="V902" s="199"/>
      <c r="W902" s="199"/>
      <c r="X902" s="199"/>
      <c r="Y902" s="199"/>
      <c r="Z902" s="199"/>
    </row>
    <row r="903" spans="1:26" ht="14.25" customHeight="1" x14ac:dyDescent="0.2">
      <c r="A903" s="199"/>
      <c r="B903" s="199"/>
      <c r="C903" s="199"/>
      <c r="D903" s="199"/>
      <c r="E903" s="199"/>
      <c r="F903" s="199"/>
      <c r="G903" s="199"/>
      <c r="H903" s="199"/>
      <c r="I903" s="199"/>
      <c r="J903" s="199"/>
      <c r="K903" s="199"/>
      <c r="L903" s="199"/>
      <c r="M903" s="199"/>
      <c r="N903" s="199"/>
      <c r="O903" s="199"/>
      <c r="P903" s="199"/>
      <c r="Q903" s="199"/>
      <c r="R903" s="199"/>
      <c r="S903" s="199"/>
      <c r="T903" s="199"/>
      <c r="U903" s="199"/>
      <c r="V903" s="199"/>
      <c r="W903" s="199"/>
      <c r="X903" s="199"/>
      <c r="Y903" s="199"/>
      <c r="Z903" s="199"/>
    </row>
    <row r="904" spans="1:26" ht="14.25" customHeight="1" x14ac:dyDescent="0.2">
      <c r="A904" s="199"/>
      <c r="B904" s="199"/>
      <c r="C904" s="199"/>
      <c r="D904" s="199"/>
      <c r="E904" s="199"/>
      <c r="F904" s="199"/>
      <c r="G904" s="199"/>
      <c r="H904" s="199"/>
      <c r="I904" s="199"/>
      <c r="J904" s="199"/>
      <c r="K904" s="199"/>
      <c r="L904" s="199"/>
      <c r="M904" s="199"/>
      <c r="N904" s="199"/>
      <c r="O904" s="199"/>
      <c r="P904" s="199"/>
      <c r="Q904" s="199"/>
      <c r="R904" s="199"/>
      <c r="S904" s="199"/>
      <c r="T904" s="199"/>
      <c r="U904" s="199"/>
      <c r="V904" s="199"/>
      <c r="W904" s="199"/>
      <c r="X904" s="199"/>
      <c r="Y904" s="199"/>
      <c r="Z904" s="199"/>
    </row>
    <row r="905" spans="1:26" ht="14.25" customHeight="1" x14ac:dyDescent="0.2">
      <c r="A905" s="199"/>
      <c r="B905" s="199"/>
      <c r="C905" s="199"/>
      <c r="D905" s="199"/>
      <c r="E905" s="199"/>
      <c r="F905" s="199"/>
      <c r="G905" s="199"/>
      <c r="H905" s="199"/>
      <c r="I905" s="199"/>
      <c r="J905" s="199"/>
      <c r="K905" s="199"/>
      <c r="L905" s="199"/>
      <c r="M905" s="199"/>
      <c r="N905" s="199"/>
      <c r="O905" s="199"/>
      <c r="P905" s="199"/>
      <c r="Q905" s="199"/>
      <c r="R905" s="199"/>
      <c r="S905" s="199"/>
      <c r="T905" s="199"/>
      <c r="U905" s="199"/>
      <c r="V905" s="199"/>
      <c r="W905" s="199"/>
      <c r="X905" s="199"/>
      <c r="Y905" s="199"/>
      <c r="Z905" s="199"/>
    </row>
    <row r="906" spans="1:26" ht="14.25" customHeight="1" x14ac:dyDescent="0.2">
      <c r="A906" s="199"/>
      <c r="B906" s="199"/>
      <c r="C906" s="199"/>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row>
    <row r="907" spans="1:26" ht="14.25" customHeight="1" x14ac:dyDescent="0.2">
      <c r="A907" s="199"/>
      <c r="B907" s="199"/>
      <c r="C907" s="199"/>
      <c r="D907" s="199"/>
      <c r="E907" s="199"/>
      <c r="F907" s="199"/>
      <c r="G907" s="199"/>
      <c r="H907" s="199"/>
      <c r="I907" s="199"/>
      <c r="J907" s="199"/>
      <c r="K907" s="199"/>
      <c r="L907" s="199"/>
      <c r="M907" s="199"/>
      <c r="N907" s="199"/>
      <c r="O907" s="199"/>
      <c r="P907" s="199"/>
      <c r="Q907" s="199"/>
      <c r="R907" s="199"/>
      <c r="S907" s="199"/>
      <c r="T907" s="199"/>
      <c r="U907" s="199"/>
      <c r="V907" s="199"/>
      <c r="W907" s="199"/>
      <c r="X907" s="199"/>
      <c r="Y907" s="199"/>
      <c r="Z907" s="199"/>
    </row>
    <row r="908" spans="1:26" ht="14.25" customHeight="1" x14ac:dyDescent="0.2">
      <c r="A908" s="199"/>
      <c r="B908" s="199"/>
      <c r="C908" s="199"/>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row>
    <row r="909" spans="1:26" ht="14.25" customHeight="1" x14ac:dyDescent="0.2">
      <c r="A909" s="199"/>
      <c r="B909" s="199"/>
      <c r="C909" s="199"/>
      <c r="D909" s="199"/>
      <c r="E909" s="199"/>
      <c r="F909" s="199"/>
      <c r="G909" s="199"/>
      <c r="H909" s="199"/>
      <c r="I909" s="199"/>
      <c r="J909" s="199"/>
      <c r="K909" s="199"/>
      <c r="L909" s="199"/>
      <c r="M909" s="199"/>
      <c r="N909" s="199"/>
      <c r="O909" s="199"/>
      <c r="P909" s="199"/>
      <c r="Q909" s="199"/>
      <c r="R909" s="199"/>
      <c r="S909" s="199"/>
      <c r="T909" s="199"/>
      <c r="U909" s="199"/>
      <c r="V909" s="199"/>
      <c r="W909" s="199"/>
      <c r="X909" s="199"/>
      <c r="Y909" s="199"/>
      <c r="Z909" s="199"/>
    </row>
    <row r="910" spans="1:26" ht="14.25" customHeight="1" x14ac:dyDescent="0.2">
      <c r="A910" s="199"/>
      <c r="B910" s="199"/>
      <c r="C910" s="199"/>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row>
    <row r="911" spans="1:26" ht="14.25" customHeight="1" x14ac:dyDescent="0.2">
      <c r="A911" s="199"/>
      <c r="B911" s="199"/>
      <c r="C911" s="199"/>
      <c r="D911" s="199"/>
      <c r="E911" s="199"/>
      <c r="F911" s="199"/>
      <c r="G911" s="199"/>
      <c r="H911" s="199"/>
      <c r="I911" s="199"/>
      <c r="J911" s="199"/>
      <c r="K911" s="199"/>
      <c r="L911" s="199"/>
      <c r="M911" s="199"/>
      <c r="N911" s="199"/>
      <c r="O911" s="199"/>
      <c r="P911" s="199"/>
      <c r="Q911" s="199"/>
      <c r="R911" s="199"/>
      <c r="S911" s="199"/>
      <c r="T911" s="199"/>
      <c r="U911" s="199"/>
      <c r="V911" s="199"/>
      <c r="W911" s="199"/>
      <c r="X911" s="199"/>
      <c r="Y911" s="199"/>
      <c r="Z911" s="199"/>
    </row>
    <row r="912" spans="1:26" ht="14.25" customHeight="1" x14ac:dyDescent="0.2">
      <c r="A912" s="199"/>
      <c r="B912" s="199"/>
      <c r="C912" s="199"/>
      <c r="D912" s="199"/>
      <c r="E912" s="199"/>
      <c r="F912" s="199"/>
      <c r="G912" s="199"/>
      <c r="H912" s="199"/>
      <c r="I912" s="199"/>
      <c r="J912" s="199"/>
      <c r="K912" s="199"/>
      <c r="L912" s="199"/>
      <c r="M912" s="199"/>
      <c r="N912" s="199"/>
      <c r="O912" s="199"/>
      <c r="P912" s="199"/>
      <c r="Q912" s="199"/>
      <c r="R912" s="199"/>
      <c r="S912" s="199"/>
      <c r="T912" s="199"/>
      <c r="U912" s="199"/>
      <c r="V912" s="199"/>
      <c r="W912" s="199"/>
      <c r="X912" s="199"/>
      <c r="Y912" s="199"/>
      <c r="Z912" s="199"/>
    </row>
    <row r="913" spans="1:26" ht="14.25" customHeight="1" x14ac:dyDescent="0.2">
      <c r="A913" s="199"/>
      <c r="B913" s="199"/>
      <c r="C913" s="199"/>
      <c r="D913" s="199"/>
      <c r="E913" s="199"/>
      <c r="F913" s="199"/>
      <c r="G913" s="199"/>
      <c r="H913" s="199"/>
      <c r="I913" s="199"/>
      <c r="J913" s="199"/>
      <c r="K913" s="199"/>
      <c r="L913" s="199"/>
      <c r="M913" s="199"/>
      <c r="N913" s="199"/>
      <c r="O913" s="199"/>
      <c r="P913" s="199"/>
      <c r="Q913" s="199"/>
      <c r="R913" s="199"/>
      <c r="S913" s="199"/>
      <c r="T913" s="199"/>
      <c r="U913" s="199"/>
      <c r="V913" s="199"/>
      <c r="W913" s="199"/>
      <c r="X913" s="199"/>
      <c r="Y913" s="199"/>
      <c r="Z913" s="199"/>
    </row>
    <row r="914" spans="1:26" ht="14.25" customHeight="1" x14ac:dyDescent="0.2">
      <c r="A914" s="199"/>
      <c r="B914" s="199"/>
      <c r="C914" s="199"/>
      <c r="D914" s="199"/>
      <c r="E914" s="199"/>
      <c r="F914" s="199"/>
      <c r="G914" s="199"/>
      <c r="H914" s="199"/>
      <c r="I914" s="199"/>
      <c r="J914" s="199"/>
      <c r="K914" s="199"/>
      <c r="L914" s="199"/>
      <c r="M914" s="199"/>
      <c r="N914" s="199"/>
      <c r="O914" s="199"/>
      <c r="P914" s="199"/>
      <c r="Q914" s="199"/>
      <c r="R914" s="199"/>
      <c r="S914" s="199"/>
      <c r="T914" s="199"/>
      <c r="U914" s="199"/>
      <c r="V914" s="199"/>
      <c r="W914" s="199"/>
      <c r="X914" s="199"/>
      <c r="Y914" s="199"/>
      <c r="Z914" s="199"/>
    </row>
    <row r="915" spans="1:26" ht="14.25" customHeight="1" x14ac:dyDescent="0.2">
      <c r="A915" s="199"/>
      <c r="B915" s="199"/>
      <c r="C915" s="199"/>
      <c r="D915" s="199"/>
      <c r="E915" s="199"/>
      <c r="F915" s="199"/>
      <c r="G915" s="199"/>
      <c r="H915" s="199"/>
      <c r="I915" s="199"/>
      <c r="J915" s="199"/>
      <c r="K915" s="199"/>
      <c r="L915" s="199"/>
      <c r="M915" s="199"/>
      <c r="N915" s="199"/>
      <c r="O915" s="199"/>
      <c r="P915" s="199"/>
      <c r="Q915" s="199"/>
      <c r="R915" s="199"/>
      <c r="S915" s="199"/>
      <c r="T915" s="199"/>
      <c r="U915" s="199"/>
      <c r="V915" s="199"/>
      <c r="W915" s="199"/>
      <c r="X915" s="199"/>
      <c r="Y915" s="199"/>
      <c r="Z915" s="199"/>
    </row>
    <row r="916" spans="1:26" ht="14.25" customHeight="1" x14ac:dyDescent="0.2">
      <c r="A916" s="199"/>
      <c r="B916" s="199"/>
      <c r="C916" s="199"/>
      <c r="D916" s="199"/>
      <c r="E916" s="199"/>
      <c r="F916" s="199"/>
      <c r="G916" s="199"/>
      <c r="H916" s="199"/>
      <c r="I916" s="199"/>
      <c r="J916" s="199"/>
      <c r="K916" s="199"/>
      <c r="L916" s="199"/>
      <c r="M916" s="199"/>
      <c r="N916" s="199"/>
      <c r="O916" s="199"/>
      <c r="P916" s="199"/>
      <c r="Q916" s="199"/>
      <c r="R916" s="199"/>
      <c r="S916" s="199"/>
      <c r="T916" s="199"/>
      <c r="U916" s="199"/>
      <c r="V916" s="199"/>
      <c r="W916" s="199"/>
      <c r="X916" s="199"/>
      <c r="Y916" s="199"/>
      <c r="Z916" s="199"/>
    </row>
    <row r="917" spans="1:26" ht="14.25" customHeight="1" x14ac:dyDescent="0.2">
      <c r="A917" s="199"/>
      <c r="B917" s="199"/>
      <c r="C917" s="199"/>
      <c r="D917" s="199"/>
      <c r="E917" s="199"/>
      <c r="F917" s="199"/>
      <c r="G917" s="199"/>
      <c r="H917" s="199"/>
      <c r="I917" s="199"/>
      <c r="J917" s="199"/>
      <c r="K917" s="199"/>
      <c r="L917" s="199"/>
      <c r="M917" s="199"/>
      <c r="N917" s="199"/>
      <c r="O917" s="199"/>
      <c r="P917" s="199"/>
      <c r="Q917" s="199"/>
      <c r="R917" s="199"/>
      <c r="S917" s="199"/>
      <c r="T917" s="199"/>
      <c r="U917" s="199"/>
      <c r="V917" s="199"/>
      <c r="W917" s="199"/>
      <c r="X917" s="199"/>
      <c r="Y917" s="199"/>
      <c r="Z917" s="199"/>
    </row>
    <row r="918" spans="1:26" ht="14.25" customHeight="1" x14ac:dyDescent="0.2">
      <c r="A918" s="199"/>
      <c r="B918" s="199"/>
      <c r="C918" s="199"/>
      <c r="D918" s="199"/>
      <c r="E918" s="199"/>
      <c r="F918" s="199"/>
      <c r="G918" s="199"/>
      <c r="H918" s="199"/>
      <c r="I918" s="199"/>
      <c r="J918" s="199"/>
      <c r="K918" s="199"/>
      <c r="L918" s="199"/>
      <c r="M918" s="199"/>
      <c r="N918" s="199"/>
      <c r="O918" s="199"/>
      <c r="P918" s="199"/>
      <c r="Q918" s="199"/>
      <c r="R918" s="199"/>
      <c r="S918" s="199"/>
      <c r="T918" s="199"/>
      <c r="U918" s="199"/>
      <c r="V918" s="199"/>
      <c r="W918" s="199"/>
      <c r="X918" s="199"/>
      <c r="Y918" s="199"/>
      <c r="Z918" s="199"/>
    </row>
    <row r="919" spans="1:26" ht="14.25" customHeight="1" x14ac:dyDescent="0.2">
      <c r="A919" s="199"/>
      <c r="B919" s="199"/>
      <c r="C919" s="199"/>
      <c r="D919" s="199"/>
      <c r="E919" s="199"/>
      <c r="F919" s="199"/>
      <c r="G919" s="199"/>
      <c r="H919" s="199"/>
      <c r="I919" s="199"/>
      <c r="J919" s="199"/>
      <c r="K919" s="199"/>
      <c r="L919" s="199"/>
      <c r="M919" s="199"/>
      <c r="N919" s="199"/>
      <c r="O919" s="199"/>
      <c r="P919" s="199"/>
      <c r="Q919" s="199"/>
      <c r="R919" s="199"/>
      <c r="S919" s="199"/>
      <c r="T919" s="199"/>
      <c r="U919" s="199"/>
      <c r="V919" s="199"/>
      <c r="W919" s="199"/>
      <c r="X919" s="199"/>
      <c r="Y919" s="199"/>
      <c r="Z919" s="199"/>
    </row>
    <row r="920" spans="1:26" ht="14.25" customHeight="1" x14ac:dyDescent="0.2">
      <c r="A920" s="199"/>
      <c r="B920" s="199"/>
      <c r="C920" s="199"/>
      <c r="D920" s="199"/>
      <c r="E920" s="199"/>
      <c r="F920" s="199"/>
      <c r="G920" s="199"/>
      <c r="H920" s="199"/>
      <c r="I920" s="199"/>
      <c r="J920" s="199"/>
      <c r="K920" s="199"/>
      <c r="L920" s="199"/>
      <c r="M920" s="199"/>
      <c r="N920" s="199"/>
      <c r="O920" s="199"/>
      <c r="P920" s="199"/>
      <c r="Q920" s="199"/>
      <c r="R920" s="199"/>
      <c r="S920" s="199"/>
      <c r="T920" s="199"/>
      <c r="U920" s="199"/>
      <c r="V920" s="199"/>
      <c r="W920" s="199"/>
      <c r="X920" s="199"/>
      <c r="Y920" s="199"/>
      <c r="Z920" s="199"/>
    </row>
    <row r="921" spans="1:26" ht="14.25" customHeight="1" x14ac:dyDescent="0.2">
      <c r="A921" s="199"/>
      <c r="B921" s="199"/>
      <c r="C921" s="199"/>
      <c r="D921" s="199"/>
      <c r="E921" s="199"/>
      <c r="F921" s="199"/>
      <c r="G921" s="199"/>
      <c r="H921" s="199"/>
      <c r="I921" s="199"/>
      <c r="J921" s="199"/>
      <c r="K921" s="199"/>
      <c r="L921" s="199"/>
      <c r="M921" s="199"/>
      <c r="N921" s="199"/>
      <c r="O921" s="199"/>
      <c r="P921" s="199"/>
      <c r="Q921" s="199"/>
      <c r="R921" s="199"/>
      <c r="S921" s="199"/>
      <c r="T921" s="199"/>
      <c r="U921" s="199"/>
      <c r="V921" s="199"/>
      <c r="W921" s="199"/>
      <c r="X921" s="199"/>
      <c r="Y921" s="199"/>
      <c r="Z921" s="199"/>
    </row>
    <row r="922" spans="1:26" ht="14.25" customHeight="1" x14ac:dyDescent="0.2">
      <c r="A922" s="199"/>
      <c r="B922" s="199"/>
      <c r="C922" s="199"/>
      <c r="D922" s="199"/>
      <c r="E922" s="199"/>
      <c r="F922" s="199"/>
      <c r="G922" s="199"/>
      <c r="H922" s="199"/>
      <c r="I922" s="199"/>
      <c r="J922" s="199"/>
      <c r="K922" s="199"/>
      <c r="L922" s="199"/>
      <c r="M922" s="199"/>
      <c r="N922" s="199"/>
      <c r="O922" s="199"/>
      <c r="P922" s="199"/>
      <c r="Q922" s="199"/>
      <c r="R922" s="199"/>
      <c r="S922" s="199"/>
      <c r="T922" s="199"/>
      <c r="U922" s="199"/>
      <c r="V922" s="199"/>
      <c r="W922" s="199"/>
      <c r="X922" s="199"/>
      <c r="Y922" s="199"/>
      <c r="Z922" s="199"/>
    </row>
    <row r="923" spans="1:26" ht="14.25" customHeight="1" x14ac:dyDescent="0.2">
      <c r="A923" s="199"/>
      <c r="B923" s="199"/>
      <c r="C923" s="199"/>
      <c r="D923" s="199"/>
      <c r="E923" s="199"/>
      <c r="F923" s="199"/>
      <c r="G923" s="199"/>
      <c r="H923" s="199"/>
      <c r="I923" s="199"/>
      <c r="J923" s="199"/>
      <c r="K923" s="199"/>
      <c r="L923" s="199"/>
      <c r="M923" s="199"/>
      <c r="N923" s="199"/>
      <c r="O923" s="199"/>
      <c r="P923" s="199"/>
      <c r="Q923" s="199"/>
      <c r="R923" s="199"/>
      <c r="S923" s="199"/>
      <c r="T923" s="199"/>
      <c r="U923" s="199"/>
      <c r="V923" s="199"/>
      <c r="W923" s="199"/>
      <c r="X923" s="199"/>
      <c r="Y923" s="199"/>
      <c r="Z923" s="199"/>
    </row>
    <row r="924" spans="1:26" ht="14.25" customHeight="1" x14ac:dyDescent="0.2">
      <c r="A924" s="199"/>
      <c r="B924" s="199"/>
      <c r="C924" s="199"/>
      <c r="D924" s="199"/>
      <c r="E924" s="199"/>
      <c r="F924" s="199"/>
      <c r="G924" s="199"/>
      <c r="H924" s="199"/>
      <c r="I924" s="199"/>
      <c r="J924" s="199"/>
      <c r="K924" s="199"/>
      <c r="L924" s="199"/>
      <c r="M924" s="199"/>
      <c r="N924" s="199"/>
      <c r="O924" s="199"/>
      <c r="P924" s="199"/>
      <c r="Q924" s="199"/>
      <c r="R924" s="199"/>
      <c r="S924" s="199"/>
      <c r="T924" s="199"/>
      <c r="U924" s="199"/>
      <c r="V924" s="199"/>
      <c r="W924" s="199"/>
      <c r="X924" s="199"/>
      <c r="Y924" s="199"/>
      <c r="Z924" s="199"/>
    </row>
    <row r="925" spans="1:26" ht="14.25" customHeight="1" x14ac:dyDescent="0.2">
      <c r="A925" s="199"/>
      <c r="B925" s="199"/>
      <c r="C925" s="199"/>
      <c r="D925" s="199"/>
      <c r="E925" s="199"/>
      <c r="F925" s="199"/>
      <c r="G925" s="199"/>
      <c r="H925" s="199"/>
      <c r="I925" s="199"/>
      <c r="J925" s="199"/>
      <c r="K925" s="199"/>
      <c r="L925" s="199"/>
      <c r="M925" s="199"/>
      <c r="N925" s="199"/>
      <c r="O925" s="199"/>
      <c r="P925" s="199"/>
      <c r="Q925" s="199"/>
      <c r="R925" s="199"/>
      <c r="S925" s="199"/>
      <c r="T925" s="199"/>
      <c r="U925" s="199"/>
      <c r="V925" s="199"/>
      <c r="W925" s="199"/>
      <c r="X925" s="199"/>
      <c r="Y925" s="199"/>
      <c r="Z925" s="199"/>
    </row>
    <row r="926" spans="1:26" ht="14.25" customHeight="1" x14ac:dyDescent="0.2">
      <c r="A926" s="199"/>
      <c r="B926" s="199"/>
      <c r="C926" s="199"/>
      <c r="D926" s="199"/>
      <c r="E926" s="199"/>
      <c r="F926" s="199"/>
      <c r="G926" s="199"/>
      <c r="H926" s="199"/>
      <c r="I926" s="199"/>
      <c r="J926" s="199"/>
      <c r="K926" s="199"/>
      <c r="L926" s="199"/>
      <c r="M926" s="199"/>
      <c r="N926" s="199"/>
      <c r="O926" s="199"/>
      <c r="P926" s="199"/>
      <c r="Q926" s="199"/>
      <c r="R926" s="199"/>
      <c r="S926" s="199"/>
      <c r="T926" s="199"/>
      <c r="U926" s="199"/>
      <c r="V926" s="199"/>
      <c r="W926" s="199"/>
      <c r="X926" s="199"/>
      <c r="Y926" s="199"/>
      <c r="Z926" s="199"/>
    </row>
    <row r="927" spans="1:26" ht="14.25" customHeight="1" x14ac:dyDescent="0.2">
      <c r="A927" s="199"/>
      <c r="B927" s="199"/>
      <c r="C927" s="199"/>
      <c r="D927" s="199"/>
      <c r="E927" s="199"/>
      <c r="F927" s="199"/>
      <c r="G927" s="199"/>
      <c r="H927" s="199"/>
      <c r="I927" s="199"/>
      <c r="J927" s="199"/>
      <c r="K927" s="199"/>
      <c r="L927" s="199"/>
      <c r="M927" s="199"/>
      <c r="N927" s="199"/>
      <c r="O927" s="199"/>
      <c r="P927" s="199"/>
      <c r="Q927" s="199"/>
      <c r="R927" s="199"/>
      <c r="S927" s="199"/>
      <c r="T927" s="199"/>
      <c r="U927" s="199"/>
      <c r="V927" s="199"/>
      <c r="W927" s="199"/>
      <c r="X927" s="199"/>
      <c r="Y927" s="199"/>
      <c r="Z927" s="199"/>
    </row>
    <row r="928" spans="1:26" ht="14.25" customHeight="1" x14ac:dyDescent="0.2">
      <c r="A928" s="199"/>
      <c r="B928" s="199"/>
      <c r="C928" s="199"/>
      <c r="D928" s="199"/>
      <c r="E928" s="199"/>
      <c r="F928" s="199"/>
      <c r="G928" s="199"/>
      <c r="H928" s="199"/>
      <c r="I928" s="199"/>
      <c r="J928" s="199"/>
      <c r="K928" s="199"/>
      <c r="L928" s="199"/>
      <c r="M928" s="199"/>
      <c r="N928" s="199"/>
      <c r="O928" s="199"/>
      <c r="P928" s="199"/>
      <c r="Q928" s="199"/>
      <c r="R928" s="199"/>
      <c r="S928" s="199"/>
      <c r="T928" s="199"/>
      <c r="U928" s="199"/>
      <c r="V928" s="199"/>
      <c r="W928" s="199"/>
      <c r="X928" s="199"/>
      <c r="Y928" s="199"/>
      <c r="Z928" s="199"/>
    </row>
    <row r="929" spans="1:26" ht="14.25" customHeight="1" x14ac:dyDescent="0.2">
      <c r="A929" s="199"/>
      <c r="B929" s="199"/>
      <c r="C929" s="199"/>
      <c r="D929" s="199"/>
      <c r="E929" s="199"/>
      <c r="F929" s="199"/>
      <c r="G929" s="199"/>
      <c r="H929" s="199"/>
      <c r="I929" s="199"/>
      <c r="J929" s="199"/>
      <c r="K929" s="199"/>
      <c r="L929" s="199"/>
      <c r="M929" s="199"/>
      <c r="N929" s="199"/>
      <c r="O929" s="199"/>
      <c r="P929" s="199"/>
      <c r="Q929" s="199"/>
      <c r="R929" s="199"/>
      <c r="S929" s="199"/>
      <c r="T929" s="199"/>
      <c r="U929" s="199"/>
      <c r="V929" s="199"/>
      <c r="W929" s="199"/>
      <c r="X929" s="199"/>
      <c r="Y929" s="199"/>
      <c r="Z929" s="199"/>
    </row>
    <row r="930" spans="1:26" ht="14.25" customHeight="1" x14ac:dyDescent="0.2">
      <c r="A930" s="199"/>
      <c r="B930" s="199"/>
      <c r="C930" s="199"/>
      <c r="D930" s="199"/>
      <c r="E930" s="199"/>
      <c r="F930" s="199"/>
      <c r="G930" s="199"/>
      <c r="H930" s="199"/>
      <c r="I930" s="199"/>
      <c r="J930" s="199"/>
      <c r="K930" s="199"/>
      <c r="L930" s="199"/>
      <c r="M930" s="199"/>
      <c r="N930" s="199"/>
      <c r="O930" s="199"/>
      <c r="P930" s="199"/>
      <c r="Q930" s="199"/>
      <c r="R930" s="199"/>
      <c r="S930" s="199"/>
      <c r="T930" s="199"/>
      <c r="U930" s="199"/>
      <c r="V930" s="199"/>
      <c r="W930" s="199"/>
      <c r="X930" s="199"/>
      <c r="Y930" s="199"/>
      <c r="Z930" s="199"/>
    </row>
    <row r="931" spans="1:26" ht="14.25" customHeight="1" x14ac:dyDescent="0.2">
      <c r="A931" s="199"/>
      <c r="B931" s="199"/>
      <c r="C931" s="199"/>
      <c r="D931" s="199"/>
      <c r="E931" s="199"/>
      <c r="F931" s="199"/>
      <c r="G931" s="199"/>
      <c r="H931" s="199"/>
      <c r="I931" s="199"/>
      <c r="J931" s="199"/>
      <c r="K931" s="199"/>
      <c r="L931" s="199"/>
      <c r="M931" s="199"/>
      <c r="N931" s="199"/>
      <c r="O931" s="199"/>
      <c r="P931" s="199"/>
      <c r="Q931" s="199"/>
      <c r="R931" s="199"/>
      <c r="S931" s="199"/>
      <c r="T931" s="199"/>
      <c r="U931" s="199"/>
      <c r="V931" s="199"/>
      <c r="W931" s="199"/>
      <c r="X931" s="199"/>
      <c r="Y931" s="199"/>
      <c r="Z931" s="199"/>
    </row>
    <row r="932" spans="1:26" ht="14.25" customHeight="1" x14ac:dyDescent="0.2">
      <c r="A932" s="199"/>
      <c r="B932" s="199"/>
      <c r="C932" s="199"/>
      <c r="D932" s="199"/>
      <c r="E932" s="199"/>
      <c r="F932" s="199"/>
      <c r="G932" s="199"/>
      <c r="H932" s="199"/>
      <c r="I932" s="199"/>
      <c r="J932" s="199"/>
      <c r="K932" s="199"/>
      <c r="L932" s="199"/>
      <c r="M932" s="199"/>
      <c r="N932" s="199"/>
      <c r="O932" s="199"/>
      <c r="P932" s="199"/>
      <c r="Q932" s="199"/>
      <c r="R932" s="199"/>
      <c r="S932" s="199"/>
      <c r="T932" s="199"/>
      <c r="U932" s="199"/>
      <c r="V932" s="199"/>
      <c r="W932" s="199"/>
      <c r="X932" s="199"/>
      <c r="Y932" s="199"/>
      <c r="Z932" s="199"/>
    </row>
    <row r="933" spans="1:26" ht="14.25" customHeight="1" x14ac:dyDescent="0.2">
      <c r="A933" s="199"/>
      <c r="B933" s="199"/>
      <c r="C933" s="199"/>
      <c r="D933" s="199"/>
      <c r="E933" s="199"/>
      <c r="F933" s="199"/>
      <c r="G933" s="199"/>
      <c r="H933" s="199"/>
      <c r="I933" s="199"/>
      <c r="J933" s="199"/>
      <c r="K933" s="199"/>
      <c r="L933" s="199"/>
      <c r="M933" s="199"/>
      <c r="N933" s="199"/>
      <c r="O933" s="199"/>
      <c r="P933" s="199"/>
      <c r="Q933" s="199"/>
      <c r="R933" s="199"/>
      <c r="S933" s="199"/>
      <c r="T933" s="199"/>
      <c r="U933" s="199"/>
      <c r="V933" s="199"/>
      <c r="W933" s="199"/>
      <c r="X933" s="199"/>
      <c r="Y933" s="199"/>
      <c r="Z933" s="199"/>
    </row>
    <row r="934" spans="1:26" ht="14.25" customHeight="1" x14ac:dyDescent="0.2">
      <c r="A934" s="199"/>
      <c r="B934" s="199"/>
      <c r="C934" s="199"/>
      <c r="D934" s="199"/>
      <c r="E934" s="199"/>
      <c r="F934" s="199"/>
      <c r="G934" s="199"/>
      <c r="H934" s="199"/>
      <c r="I934" s="199"/>
      <c r="J934" s="199"/>
      <c r="K934" s="199"/>
      <c r="L934" s="199"/>
      <c r="M934" s="199"/>
      <c r="N934" s="199"/>
      <c r="O934" s="199"/>
      <c r="P934" s="199"/>
      <c r="Q934" s="199"/>
      <c r="R934" s="199"/>
      <c r="S934" s="199"/>
      <c r="T934" s="199"/>
      <c r="U934" s="199"/>
      <c r="V934" s="199"/>
      <c r="W934" s="199"/>
      <c r="X934" s="199"/>
      <c r="Y934" s="199"/>
      <c r="Z934" s="199"/>
    </row>
    <row r="935" spans="1:26" ht="14.25" customHeight="1" x14ac:dyDescent="0.2">
      <c r="A935" s="199"/>
      <c r="B935" s="199"/>
      <c r="C935" s="199"/>
      <c r="D935" s="199"/>
      <c r="E935" s="199"/>
      <c r="F935" s="199"/>
      <c r="G935" s="199"/>
      <c r="H935" s="199"/>
      <c r="I935" s="199"/>
      <c r="J935" s="199"/>
      <c r="K935" s="199"/>
      <c r="L935" s="199"/>
      <c r="M935" s="199"/>
      <c r="N935" s="199"/>
      <c r="O935" s="199"/>
      <c r="P935" s="199"/>
      <c r="Q935" s="199"/>
      <c r="R935" s="199"/>
      <c r="S935" s="199"/>
      <c r="T935" s="199"/>
      <c r="U935" s="199"/>
      <c r="V935" s="199"/>
      <c r="W935" s="199"/>
      <c r="X935" s="199"/>
      <c r="Y935" s="199"/>
      <c r="Z935" s="199"/>
    </row>
    <row r="936" spans="1:26" ht="14.25" customHeight="1" x14ac:dyDescent="0.2">
      <c r="A936" s="199"/>
      <c r="B936" s="199"/>
      <c r="C936" s="199"/>
      <c r="D936" s="199"/>
      <c r="E936" s="199"/>
      <c r="F936" s="199"/>
      <c r="G936" s="199"/>
      <c r="H936" s="199"/>
      <c r="I936" s="199"/>
      <c r="J936" s="199"/>
      <c r="K936" s="199"/>
      <c r="L936" s="199"/>
      <c r="M936" s="199"/>
      <c r="N936" s="199"/>
      <c r="O936" s="199"/>
      <c r="P936" s="199"/>
      <c r="Q936" s="199"/>
      <c r="R936" s="199"/>
      <c r="S936" s="199"/>
      <c r="T936" s="199"/>
      <c r="U936" s="199"/>
      <c r="V936" s="199"/>
      <c r="W936" s="199"/>
      <c r="X936" s="199"/>
      <c r="Y936" s="199"/>
      <c r="Z936" s="199"/>
    </row>
    <row r="937" spans="1:26" ht="14.25" customHeight="1" x14ac:dyDescent="0.2">
      <c r="A937" s="199"/>
      <c r="B937" s="199"/>
      <c r="C937" s="199"/>
      <c r="D937" s="199"/>
      <c r="E937" s="199"/>
      <c r="F937" s="199"/>
      <c r="G937" s="199"/>
      <c r="H937" s="199"/>
      <c r="I937" s="199"/>
      <c r="J937" s="199"/>
      <c r="K937" s="199"/>
      <c r="L937" s="199"/>
      <c r="M937" s="199"/>
      <c r="N937" s="199"/>
      <c r="O937" s="199"/>
      <c r="P937" s="199"/>
      <c r="Q937" s="199"/>
      <c r="R937" s="199"/>
      <c r="S937" s="199"/>
      <c r="T937" s="199"/>
      <c r="U937" s="199"/>
      <c r="V937" s="199"/>
      <c r="W937" s="199"/>
      <c r="X937" s="199"/>
      <c r="Y937" s="199"/>
      <c r="Z937" s="199"/>
    </row>
    <row r="938" spans="1:26" ht="14.25" customHeight="1" x14ac:dyDescent="0.2">
      <c r="A938" s="199"/>
      <c r="B938" s="199"/>
      <c r="C938" s="199"/>
      <c r="D938" s="199"/>
      <c r="E938" s="199"/>
      <c r="F938" s="199"/>
      <c r="G938" s="199"/>
      <c r="H938" s="199"/>
      <c r="I938" s="199"/>
      <c r="J938" s="199"/>
      <c r="K938" s="199"/>
      <c r="L938" s="199"/>
      <c r="M938" s="199"/>
      <c r="N938" s="199"/>
      <c r="O938" s="199"/>
      <c r="P938" s="199"/>
      <c r="Q938" s="199"/>
      <c r="R938" s="199"/>
      <c r="S938" s="199"/>
      <c r="T938" s="199"/>
      <c r="U938" s="199"/>
      <c r="V938" s="199"/>
      <c r="W938" s="199"/>
      <c r="X938" s="199"/>
      <c r="Y938" s="199"/>
      <c r="Z938" s="199"/>
    </row>
    <row r="939" spans="1:26" ht="14.25" customHeight="1" x14ac:dyDescent="0.2">
      <c r="A939" s="199"/>
      <c r="B939" s="199"/>
      <c r="C939" s="199"/>
      <c r="D939" s="199"/>
      <c r="E939" s="199"/>
      <c r="F939" s="199"/>
      <c r="G939" s="199"/>
      <c r="H939" s="199"/>
      <c r="I939" s="199"/>
      <c r="J939" s="199"/>
      <c r="K939" s="199"/>
      <c r="L939" s="199"/>
      <c r="M939" s="199"/>
      <c r="N939" s="199"/>
      <c r="O939" s="199"/>
      <c r="P939" s="199"/>
      <c r="Q939" s="199"/>
      <c r="R939" s="199"/>
      <c r="S939" s="199"/>
      <c r="T939" s="199"/>
      <c r="U939" s="199"/>
      <c r="V939" s="199"/>
      <c r="W939" s="199"/>
      <c r="X939" s="199"/>
      <c r="Y939" s="199"/>
      <c r="Z939" s="199"/>
    </row>
    <row r="940" spans="1:26" ht="14.25" customHeight="1" x14ac:dyDescent="0.2">
      <c r="A940" s="199"/>
      <c r="B940" s="199"/>
      <c r="C940" s="199"/>
      <c r="D940" s="199"/>
      <c r="E940" s="199"/>
      <c r="F940" s="199"/>
      <c r="G940" s="199"/>
      <c r="H940" s="199"/>
      <c r="I940" s="199"/>
      <c r="J940" s="199"/>
      <c r="K940" s="199"/>
      <c r="L940" s="199"/>
      <c r="M940" s="199"/>
      <c r="N940" s="199"/>
      <c r="O940" s="199"/>
      <c r="P940" s="199"/>
      <c r="Q940" s="199"/>
      <c r="R940" s="199"/>
      <c r="S940" s="199"/>
      <c r="T940" s="199"/>
      <c r="U940" s="199"/>
      <c r="V940" s="199"/>
      <c r="W940" s="199"/>
      <c r="X940" s="199"/>
      <c r="Y940" s="199"/>
      <c r="Z940" s="199"/>
    </row>
    <row r="941" spans="1:26" ht="14.25" customHeight="1" x14ac:dyDescent="0.2">
      <c r="A941" s="199"/>
      <c r="B941" s="199"/>
      <c r="C941" s="199"/>
      <c r="D941" s="199"/>
      <c r="E941" s="199"/>
      <c r="F941" s="199"/>
      <c r="G941" s="199"/>
      <c r="H941" s="199"/>
      <c r="I941" s="199"/>
      <c r="J941" s="199"/>
      <c r="K941" s="199"/>
      <c r="L941" s="199"/>
      <c r="M941" s="199"/>
      <c r="N941" s="199"/>
      <c r="O941" s="199"/>
      <c r="P941" s="199"/>
      <c r="Q941" s="199"/>
      <c r="R941" s="199"/>
      <c r="S941" s="199"/>
      <c r="T941" s="199"/>
      <c r="U941" s="199"/>
      <c r="V941" s="199"/>
      <c r="W941" s="199"/>
      <c r="X941" s="199"/>
      <c r="Y941" s="199"/>
      <c r="Z941" s="199"/>
    </row>
    <row r="942" spans="1:26" ht="14.25" customHeight="1" x14ac:dyDescent="0.2">
      <c r="A942" s="199"/>
      <c r="B942" s="199"/>
      <c r="C942" s="199"/>
      <c r="D942" s="199"/>
      <c r="E942" s="199"/>
      <c r="F942" s="199"/>
      <c r="G942" s="199"/>
      <c r="H942" s="199"/>
      <c r="I942" s="199"/>
      <c r="J942" s="199"/>
      <c r="K942" s="199"/>
      <c r="L942" s="199"/>
      <c r="M942" s="199"/>
      <c r="N942" s="199"/>
      <c r="O942" s="199"/>
      <c r="P942" s="199"/>
      <c r="Q942" s="199"/>
      <c r="R942" s="199"/>
      <c r="S942" s="199"/>
      <c r="T942" s="199"/>
      <c r="U942" s="199"/>
      <c r="V942" s="199"/>
      <c r="W942" s="199"/>
      <c r="X942" s="199"/>
      <c r="Y942" s="199"/>
      <c r="Z942" s="199"/>
    </row>
    <row r="943" spans="1:26" ht="14.25" customHeight="1" x14ac:dyDescent="0.2">
      <c r="A943" s="199"/>
      <c r="B943" s="199"/>
      <c r="C943" s="199"/>
      <c r="D943" s="199"/>
      <c r="E943" s="199"/>
      <c r="F943" s="199"/>
      <c r="G943" s="199"/>
      <c r="H943" s="199"/>
      <c r="I943" s="199"/>
      <c r="J943" s="199"/>
      <c r="K943" s="199"/>
      <c r="L943" s="199"/>
      <c r="M943" s="199"/>
      <c r="N943" s="199"/>
      <c r="O943" s="199"/>
      <c r="P943" s="199"/>
      <c r="Q943" s="199"/>
      <c r="R943" s="199"/>
      <c r="S943" s="199"/>
      <c r="T943" s="199"/>
      <c r="U943" s="199"/>
      <c r="V943" s="199"/>
      <c r="W943" s="199"/>
      <c r="X943" s="199"/>
      <c r="Y943" s="199"/>
      <c r="Z943" s="199"/>
    </row>
    <row r="944" spans="1:26" ht="14.25" customHeight="1" x14ac:dyDescent="0.2">
      <c r="A944" s="199"/>
      <c r="B944" s="199"/>
      <c r="C944" s="199"/>
      <c r="D944" s="199"/>
      <c r="E944" s="199"/>
      <c r="F944" s="199"/>
      <c r="G944" s="199"/>
      <c r="H944" s="199"/>
      <c r="I944" s="199"/>
      <c r="J944" s="199"/>
      <c r="K944" s="199"/>
      <c r="L944" s="199"/>
      <c r="M944" s="199"/>
      <c r="N944" s="199"/>
      <c r="O944" s="199"/>
      <c r="P944" s="199"/>
      <c r="Q944" s="199"/>
      <c r="R944" s="199"/>
      <c r="S944" s="199"/>
      <c r="T944" s="199"/>
      <c r="U944" s="199"/>
      <c r="V944" s="199"/>
      <c r="W944" s="199"/>
      <c r="X944" s="199"/>
      <c r="Y944" s="199"/>
      <c r="Z944" s="199"/>
    </row>
    <row r="945" spans="1:26" ht="14.25" customHeight="1" x14ac:dyDescent="0.2">
      <c r="A945" s="199"/>
      <c r="B945" s="199"/>
      <c r="C945" s="199"/>
      <c r="D945" s="199"/>
      <c r="E945" s="199"/>
      <c r="F945" s="199"/>
      <c r="G945" s="199"/>
      <c r="H945" s="199"/>
      <c r="I945" s="199"/>
      <c r="J945" s="199"/>
      <c r="K945" s="199"/>
      <c r="L945" s="199"/>
      <c r="M945" s="199"/>
      <c r="N945" s="199"/>
      <c r="O945" s="199"/>
      <c r="P945" s="199"/>
      <c r="Q945" s="199"/>
      <c r="R945" s="199"/>
      <c r="S945" s="199"/>
      <c r="T945" s="199"/>
      <c r="U945" s="199"/>
      <c r="V945" s="199"/>
      <c r="W945" s="199"/>
      <c r="X945" s="199"/>
      <c r="Y945" s="199"/>
      <c r="Z945" s="199"/>
    </row>
    <row r="946" spans="1:26" ht="14.25" customHeight="1" x14ac:dyDescent="0.2">
      <c r="A946" s="199"/>
      <c r="B946" s="199"/>
      <c r="C946" s="199"/>
      <c r="D946" s="199"/>
      <c r="E946" s="199"/>
      <c r="F946" s="199"/>
      <c r="G946" s="199"/>
      <c r="H946" s="199"/>
      <c r="I946" s="199"/>
      <c r="J946" s="199"/>
      <c r="K946" s="199"/>
      <c r="L946" s="199"/>
      <c r="M946" s="199"/>
      <c r="N946" s="199"/>
      <c r="O946" s="199"/>
      <c r="P946" s="199"/>
      <c r="Q946" s="199"/>
      <c r="R946" s="199"/>
      <c r="S946" s="199"/>
      <c r="T946" s="199"/>
      <c r="U946" s="199"/>
      <c r="V946" s="199"/>
      <c r="W946" s="199"/>
      <c r="X946" s="199"/>
      <c r="Y946" s="199"/>
      <c r="Z946" s="199"/>
    </row>
    <row r="947" spans="1:26" ht="14.25" customHeight="1" x14ac:dyDescent="0.2">
      <c r="A947" s="199"/>
      <c r="B947" s="199"/>
      <c r="C947" s="199"/>
      <c r="D947" s="199"/>
      <c r="E947" s="199"/>
      <c r="F947" s="199"/>
      <c r="G947" s="199"/>
      <c r="H947" s="199"/>
      <c r="I947" s="199"/>
      <c r="J947" s="199"/>
      <c r="K947" s="199"/>
      <c r="L947" s="199"/>
      <c r="M947" s="199"/>
      <c r="N947" s="199"/>
      <c r="O947" s="199"/>
      <c r="P947" s="199"/>
      <c r="Q947" s="199"/>
      <c r="R947" s="199"/>
      <c r="S947" s="199"/>
      <c r="T947" s="199"/>
      <c r="U947" s="199"/>
      <c r="V947" s="199"/>
      <c r="W947" s="199"/>
      <c r="X947" s="199"/>
      <c r="Y947" s="199"/>
      <c r="Z947" s="199"/>
    </row>
    <row r="948" spans="1:26" ht="14.25" customHeight="1" x14ac:dyDescent="0.2">
      <c r="A948" s="199"/>
      <c r="B948" s="199"/>
      <c r="C948" s="199"/>
      <c r="D948" s="199"/>
      <c r="E948" s="199"/>
      <c r="F948" s="199"/>
      <c r="G948" s="199"/>
      <c r="H948" s="199"/>
      <c r="I948" s="199"/>
      <c r="J948" s="199"/>
      <c r="K948" s="199"/>
      <c r="L948" s="199"/>
      <c r="M948" s="199"/>
      <c r="N948" s="199"/>
      <c r="O948" s="199"/>
      <c r="P948" s="199"/>
      <c r="Q948" s="199"/>
      <c r="R948" s="199"/>
      <c r="S948" s="199"/>
      <c r="T948" s="199"/>
      <c r="U948" s="199"/>
      <c r="V948" s="199"/>
      <c r="W948" s="199"/>
      <c r="X948" s="199"/>
      <c r="Y948" s="199"/>
      <c r="Z948" s="199"/>
    </row>
    <row r="949" spans="1:26" ht="14.25" customHeight="1" x14ac:dyDescent="0.2">
      <c r="A949" s="199"/>
      <c r="B949" s="199"/>
      <c r="C949" s="199"/>
      <c r="D949" s="199"/>
      <c r="E949" s="199"/>
      <c r="F949" s="199"/>
      <c r="G949" s="199"/>
      <c r="H949" s="199"/>
      <c r="I949" s="199"/>
      <c r="J949" s="199"/>
      <c r="K949" s="199"/>
      <c r="L949" s="199"/>
      <c r="M949" s="199"/>
      <c r="N949" s="199"/>
      <c r="O949" s="199"/>
      <c r="P949" s="199"/>
      <c r="Q949" s="199"/>
      <c r="R949" s="199"/>
      <c r="S949" s="199"/>
      <c r="T949" s="199"/>
      <c r="U949" s="199"/>
      <c r="V949" s="199"/>
      <c r="W949" s="199"/>
      <c r="X949" s="199"/>
      <c r="Y949" s="199"/>
      <c r="Z949" s="199"/>
    </row>
    <row r="950" spans="1:26" ht="14.25" customHeight="1" x14ac:dyDescent="0.2">
      <c r="A950" s="199"/>
      <c r="B950" s="199"/>
      <c r="C950" s="199"/>
      <c r="D950" s="199"/>
      <c r="E950" s="199"/>
      <c r="F950" s="199"/>
      <c r="G950" s="199"/>
      <c r="H950" s="199"/>
      <c r="I950" s="199"/>
      <c r="J950" s="199"/>
      <c r="K950" s="199"/>
      <c r="L950" s="199"/>
      <c r="M950" s="199"/>
      <c r="N950" s="199"/>
      <c r="O950" s="199"/>
      <c r="P950" s="199"/>
      <c r="Q950" s="199"/>
      <c r="R950" s="199"/>
      <c r="S950" s="199"/>
      <c r="T950" s="199"/>
      <c r="U950" s="199"/>
      <c r="V950" s="199"/>
      <c r="W950" s="199"/>
      <c r="X950" s="199"/>
      <c r="Y950" s="199"/>
      <c r="Z950" s="199"/>
    </row>
    <row r="951" spans="1:26" ht="14.25" customHeight="1" x14ac:dyDescent="0.2">
      <c r="A951" s="199"/>
      <c r="B951" s="199"/>
      <c r="C951" s="199"/>
      <c r="D951" s="199"/>
      <c r="E951" s="199"/>
      <c r="F951" s="199"/>
      <c r="G951" s="199"/>
      <c r="H951" s="199"/>
      <c r="I951" s="199"/>
      <c r="J951" s="199"/>
      <c r="K951" s="199"/>
      <c r="L951" s="199"/>
      <c r="M951" s="199"/>
      <c r="N951" s="199"/>
      <c r="O951" s="199"/>
      <c r="P951" s="199"/>
      <c r="Q951" s="199"/>
      <c r="R951" s="199"/>
      <c r="S951" s="199"/>
      <c r="T951" s="199"/>
      <c r="U951" s="199"/>
      <c r="V951" s="199"/>
      <c r="W951" s="199"/>
      <c r="X951" s="199"/>
      <c r="Y951" s="199"/>
      <c r="Z951" s="199"/>
    </row>
    <row r="952" spans="1:26" ht="14.25" customHeight="1" x14ac:dyDescent="0.2">
      <c r="A952" s="199"/>
      <c r="B952" s="199"/>
      <c r="C952" s="199"/>
      <c r="D952" s="199"/>
      <c r="E952" s="199"/>
      <c r="F952" s="199"/>
      <c r="G952" s="199"/>
      <c r="H952" s="199"/>
      <c r="I952" s="199"/>
      <c r="J952" s="199"/>
      <c r="K952" s="199"/>
      <c r="L952" s="199"/>
      <c r="M952" s="199"/>
      <c r="N952" s="199"/>
      <c r="O952" s="199"/>
      <c r="P952" s="199"/>
      <c r="Q952" s="199"/>
      <c r="R952" s="199"/>
      <c r="S952" s="199"/>
      <c r="T952" s="199"/>
      <c r="U952" s="199"/>
      <c r="V952" s="199"/>
      <c r="W952" s="199"/>
      <c r="X952" s="199"/>
      <c r="Y952" s="199"/>
      <c r="Z952" s="199"/>
    </row>
    <row r="953" spans="1:26" ht="14.25" customHeight="1" x14ac:dyDescent="0.2">
      <c r="A953" s="199"/>
      <c r="B953" s="199"/>
      <c r="C953" s="199"/>
      <c r="D953" s="199"/>
      <c r="E953" s="199"/>
      <c r="F953" s="199"/>
      <c r="G953" s="199"/>
      <c r="H953" s="199"/>
      <c r="I953" s="199"/>
      <c r="J953" s="199"/>
      <c r="K953" s="199"/>
      <c r="L953" s="199"/>
      <c r="M953" s="199"/>
      <c r="N953" s="199"/>
      <c r="O953" s="199"/>
      <c r="P953" s="199"/>
      <c r="Q953" s="199"/>
      <c r="R953" s="199"/>
      <c r="S953" s="199"/>
      <c r="T953" s="199"/>
      <c r="U953" s="199"/>
      <c r="V953" s="199"/>
      <c r="W953" s="199"/>
      <c r="X953" s="199"/>
      <c r="Y953" s="199"/>
      <c r="Z953" s="199"/>
    </row>
    <row r="954" spans="1:26" ht="14.25" customHeight="1" x14ac:dyDescent="0.2">
      <c r="A954" s="199"/>
      <c r="B954" s="199"/>
      <c r="C954" s="199"/>
      <c r="D954" s="199"/>
      <c r="E954" s="199"/>
      <c r="F954" s="199"/>
      <c r="G954" s="199"/>
      <c r="H954" s="199"/>
      <c r="I954" s="199"/>
      <c r="J954" s="199"/>
      <c r="K954" s="199"/>
      <c r="L954" s="199"/>
      <c r="M954" s="199"/>
      <c r="N954" s="199"/>
      <c r="O954" s="199"/>
      <c r="P954" s="199"/>
      <c r="Q954" s="199"/>
      <c r="R954" s="199"/>
      <c r="S954" s="199"/>
      <c r="T954" s="199"/>
      <c r="U954" s="199"/>
      <c r="V954" s="199"/>
      <c r="W954" s="199"/>
      <c r="X954" s="199"/>
      <c r="Y954" s="199"/>
      <c r="Z954" s="199"/>
    </row>
    <row r="955" spans="1:26" ht="14.25" customHeight="1" x14ac:dyDescent="0.2">
      <c r="A955" s="199"/>
      <c r="B955" s="199"/>
      <c r="C955" s="199"/>
      <c r="D955" s="199"/>
      <c r="E955" s="199"/>
      <c r="F955" s="199"/>
      <c r="G955" s="199"/>
      <c r="H955" s="199"/>
      <c r="I955" s="199"/>
      <c r="J955" s="199"/>
      <c r="K955" s="199"/>
      <c r="L955" s="199"/>
      <c r="M955" s="199"/>
      <c r="N955" s="199"/>
      <c r="O955" s="199"/>
      <c r="P955" s="199"/>
      <c r="Q955" s="199"/>
      <c r="R955" s="199"/>
      <c r="S955" s="199"/>
      <c r="T955" s="199"/>
      <c r="U955" s="199"/>
      <c r="V955" s="199"/>
      <c r="W955" s="199"/>
      <c r="X955" s="199"/>
      <c r="Y955" s="199"/>
      <c r="Z955" s="199"/>
    </row>
    <row r="956" spans="1:26" ht="14.25" customHeight="1" x14ac:dyDescent="0.2">
      <c r="A956" s="199"/>
      <c r="B956" s="199"/>
      <c r="C956" s="199"/>
      <c r="D956" s="199"/>
      <c r="E956" s="199"/>
      <c r="F956" s="199"/>
      <c r="G956" s="199"/>
      <c r="H956" s="199"/>
      <c r="I956" s="199"/>
      <c r="J956" s="199"/>
      <c r="K956" s="199"/>
      <c r="L956" s="199"/>
      <c r="M956" s="199"/>
      <c r="N956" s="199"/>
      <c r="O956" s="199"/>
      <c r="P956" s="199"/>
      <c r="Q956" s="199"/>
      <c r="R956" s="199"/>
      <c r="S956" s="199"/>
      <c r="T956" s="199"/>
      <c r="U956" s="199"/>
      <c r="V956" s="199"/>
      <c r="W956" s="199"/>
      <c r="X956" s="199"/>
      <c r="Y956" s="199"/>
      <c r="Z956" s="199"/>
    </row>
    <row r="957" spans="1:26" ht="14.25" customHeight="1" x14ac:dyDescent="0.2">
      <c r="A957" s="199"/>
      <c r="B957" s="199"/>
      <c r="C957" s="199"/>
      <c r="D957" s="199"/>
      <c r="E957" s="199"/>
      <c r="F957" s="199"/>
      <c r="G957" s="199"/>
      <c r="H957" s="199"/>
      <c r="I957" s="199"/>
      <c r="J957" s="199"/>
      <c r="K957" s="199"/>
      <c r="L957" s="199"/>
      <c r="M957" s="199"/>
      <c r="N957" s="199"/>
      <c r="O957" s="199"/>
      <c r="P957" s="199"/>
      <c r="Q957" s="199"/>
      <c r="R957" s="199"/>
      <c r="S957" s="199"/>
      <c r="T957" s="199"/>
      <c r="U957" s="199"/>
      <c r="V957" s="199"/>
      <c r="W957" s="199"/>
      <c r="X957" s="199"/>
      <c r="Y957" s="199"/>
      <c r="Z957" s="199"/>
    </row>
    <row r="958" spans="1:26" ht="14.25" customHeight="1" x14ac:dyDescent="0.2">
      <c r="A958" s="199"/>
      <c r="B958" s="199"/>
      <c r="C958" s="199"/>
      <c r="D958" s="199"/>
      <c r="E958" s="199"/>
      <c r="F958" s="199"/>
      <c r="G958" s="199"/>
      <c r="H958" s="199"/>
      <c r="I958" s="199"/>
      <c r="J958" s="199"/>
      <c r="K958" s="199"/>
      <c r="L958" s="199"/>
      <c r="M958" s="199"/>
      <c r="N958" s="199"/>
      <c r="O958" s="199"/>
      <c r="P958" s="199"/>
      <c r="Q958" s="199"/>
      <c r="R958" s="199"/>
      <c r="S958" s="199"/>
      <c r="T958" s="199"/>
      <c r="U958" s="199"/>
      <c r="V958" s="199"/>
      <c r="W958" s="199"/>
      <c r="X958" s="199"/>
      <c r="Y958" s="199"/>
      <c r="Z958" s="199"/>
    </row>
    <row r="959" spans="1:26" ht="14.25" customHeight="1" x14ac:dyDescent="0.2">
      <c r="A959" s="199"/>
      <c r="B959" s="199"/>
      <c r="C959" s="199"/>
      <c r="D959" s="199"/>
      <c r="E959" s="199"/>
      <c r="F959" s="199"/>
      <c r="G959" s="199"/>
      <c r="H959" s="199"/>
      <c r="I959" s="199"/>
      <c r="J959" s="199"/>
      <c r="K959" s="199"/>
      <c r="L959" s="199"/>
      <c r="M959" s="199"/>
      <c r="N959" s="199"/>
      <c r="O959" s="199"/>
      <c r="P959" s="199"/>
      <c r="Q959" s="199"/>
      <c r="R959" s="199"/>
      <c r="S959" s="199"/>
      <c r="T959" s="199"/>
      <c r="U959" s="199"/>
      <c r="V959" s="199"/>
      <c r="W959" s="199"/>
      <c r="X959" s="199"/>
      <c r="Y959" s="199"/>
      <c r="Z959" s="199"/>
    </row>
    <row r="960" spans="1:26" ht="14.25" customHeight="1" x14ac:dyDescent="0.2">
      <c r="A960" s="199"/>
      <c r="B960" s="199"/>
      <c r="C960" s="199"/>
      <c r="D960" s="199"/>
      <c r="E960" s="199"/>
      <c r="F960" s="199"/>
      <c r="G960" s="199"/>
      <c r="H960" s="199"/>
      <c r="I960" s="199"/>
      <c r="J960" s="199"/>
      <c r="K960" s="199"/>
      <c r="L960" s="199"/>
      <c r="M960" s="199"/>
      <c r="N960" s="199"/>
      <c r="O960" s="199"/>
      <c r="P960" s="199"/>
      <c r="Q960" s="199"/>
      <c r="R960" s="199"/>
      <c r="S960" s="199"/>
      <c r="T960" s="199"/>
      <c r="U960" s="199"/>
      <c r="V960" s="199"/>
      <c r="W960" s="199"/>
      <c r="X960" s="199"/>
      <c r="Y960" s="199"/>
      <c r="Z960" s="199"/>
    </row>
    <row r="961" spans="1:26" ht="14.25" customHeight="1" x14ac:dyDescent="0.2">
      <c r="A961" s="199"/>
      <c r="B961" s="199"/>
      <c r="C961" s="199"/>
      <c r="D961" s="199"/>
      <c r="E961" s="199"/>
      <c r="F961" s="199"/>
      <c r="G961" s="199"/>
      <c r="H961" s="199"/>
      <c r="I961" s="199"/>
      <c r="J961" s="199"/>
      <c r="K961" s="199"/>
      <c r="L961" s="199"/>
      <c r="M961" s="199"/>
      <c r="N961" s="199"/>
      <c r="O961" s="199"/>
      <c r="P961" s="199"/>
      <c r="Q961" s="199"/>
      <c r="R961" s="199"/>
      <c r="S961" s="199"/>
      <c r="T961" s="199"/>
      <c r="U961" s="199"/>
      <c r="V961" s="199"/>
      <c r="W961" s="199"/>
      <c r="X961" s="199"/>
      <c r="Y961" s="199"/>
      <c r="Z961" s="199"/>
    </row>
    <row r="962" spans="1:26" ht="14.25" customHeight="1" x14ac:dyDescent="0.2">
      <c r="A962" s="199"/>
      <c r="B962" s="199"/>
      <c r="C962" s="199"/>
      <c r="D962" s="199"/>
      <c r="E962" s="199"/>
      <c r="F962" s="199"/>
      <c r="G962" s="199"/>
      <c r="H962" s="199"/>
      <c r="I962" s="199"/>
      <c r="J962" s="199"/>
      <c r="K962" s="199"/>
      <c r="L962" s="199"/>
      <c r="M962" s="199"/>
      <c r="N962" s="199"/>
      <c r="O962" s="199"/>
      <c r="P962" s="199"/>
      <c r="Q962" s="199"/>
      <c r="R962" s="199"/>
      <c r="S962" s="199"/>
      <c r="T962" s="199"/>
      <c r="U962" s="199"/>
      <c r="V962" s="199"/>
      <c r="W962" s="199"/>
      <c r="X962" s="199"/>
      <c r="Y962" s="199"/>
      <c r="Z962" s="199"/>
    </row>
    <row r="963" spans="1:26" ht="14.25" customHeight="1" x14ac:dyDescent="0.2">
      <c r="A963" s="199"/>
      <c r="B963" s="199"/>
      <c r="C963" s="199"/>
      <c r="D963" s="199"/>
      <c r="E963" s="199"/>
      <c r="F963" s="199"/>
      <c r="G963" s="199"/>
      <c r="H963" s="199"/>
      <c r="I963" s="199"/>
      <c r="J963" s="199"/>
      <c r="K963" s="199"/>
      <c r="L963" s="199"/>
      <c r="M963" s="199"/>
      <c r="N963" s="199"/>
      <c r="O963" s="199"/>
      <c r="P963" s="199"/>
      <c r="Q963" s="199"/>
      <c r="R963" s="199"/>
      <c r="S963" s="199"/>
      <c r="T963" s="199"/>
      <c r="U963" s="199"/>
      <c r="V963" s="199"/>
      <c r="W963" s="199"/>
      <c r="X963" s="199"/>
      <c r="Y963" s="199"/>
      <c r="Z963" s="199"/>
    </row>
    <row r="964" spans="1:26" ht="14.25" customHeight="1" x14ac:dyDescent="0.2">
      <c r="A964" s="199"/>
      <c r="B964" s="199"/>
      <c r="C964" s="199"/>
      <c r="D964" s="199"/>
      <c r="E964" s="199"/>
      <c r="F964" s="199"/>
      <c r="G964" s="199"/>
      <c r="H964" s="199"/>
      <c r="I964" s="199"/>
      <c r="J964" s="199"/>
      <c r="K964" s="199"/>
      <c r="L964" s="199"/>
      <c r="M964" s="199"/>
      <c r="N964" s="199"/>
      <c r="O964" s="199"/>
      <c r="P964" s="199"/>
      <c r="Q964" s="199"/>
      <c r="R964" s="199"/>
      <c r="S964" s="199"/>
      <c r="T964" s="199"/>
      <c r="U964" s="199"/>
      <c r="V964" s="199"/>
      <c r="W964" s="199"/>
      <c r="X964" s="199"/>
      <c r="Y964" s="199"/>
      <c r="Z964" s="199"/>
    </row>
    <row r="965" spans="1:26" ht="14.25" customHeight="1" x14ac:dyDescent="0.2">
      <c r="A965" s="199"/>
      <c r="B965" s="199"/>
      <c r="C965" s="199"/>
      <c r="D965" s="199"/>
      <c r="E965" s="199"/>
      <c r="F965" s="199"/>
      <c r="G965" s="199"/>
      <c r="H965" s="199"/>
      <c r="I965" s="199"/>
      <c r="J965" s="199"/>
      <c r="K965" s="199"/>
      <c r="L965" s="199"/>
      <c r="M965" s="199"/>
      <c r="N965" s="199"/>
      <c r="O965" s="199"/>
      <c r="P965" s="199"/>
      <c r="Q965" s="199"/>
      <c r="R965" s="199"/>
      <c r="S965" s="199"/>
      <c r="T965" s="199"/>
      <c r="U965" s="199"/>
      <c r="V965" s="199"/>
      <c r="W965" s="199"/>
      <c r="X965" s="199"/>
      <c r="Y965" s="199"/>
      <c r="Z965" s="199"/>
    </row>
    <row r="966" spans="1:26" ht="14.25" customHeight="1" x14ac:dyDescent="0.2">
      <c r="A966" s="199"/>
      <c r="B966" s="199"/>
      <c r="C966" s="199"/>
      <c r="D966" s="199"/>
      <c r="E966" s="199"/>
      <c r="F966" s="199"/>
      <c r="G966" s="199"/>
      <c r="H966" s="199"/>
      <c r="I966" s="199"/>
      <c r="J966" s="199"/>
      <c r="K966" s="199"/>
      <c r="L966" s="199"/>
      <c r="M966" s="199"/>
      <c r="N966" s="199"/>
      <c r="O966" s="199"/>
      <c r="P966" s="199"/>
      <c r="Q966" s="199"/>
      <c r="R966" s="199"/>
      <c r="S966" s="199"/>
      <c r="T966" s="199"/>
      <c r="U966" s="199"/>
      <c r="V966" s="199"/>
      <c r="W966" s="199"/>
      <c r="X966" s="199"/>
      <c r="Y966" s="199"/>
      <c r="Z966" s="199"/>
    </row>
    <row r="967" spans="1:26" ht="14.25" customHeight="1" x14ac:dyDescent="0.2">
      <c r="A967" s="199"/>
      <c r="B967" s="199"/>
      <c r="C967" s="199"/>
      <c r="D967" s="199"/>
      <c r="E967" s="199"/>
      <c r="F967" s="199"/>
      <c r="G967" s="199"/>
      <c r="H967" s="199"/>
      <c r="I967" s="199"/>
      <c r="J967" s="199"/>
      <c r="K967" s="199"/>
      <c r="L967" s="199"/>
      <c r="M967" s="199"/>
      <c r="N967" s="199"/>
      <c r="O967" s="199"/>
      <c r="P967" s="199"/>
      <c r="Q967" s="199"/>
      <c r="R967" s="199"/>
      <c r="S967" s="199"/>
      <c r="T967" s="199"/>
      <c r="U967" s="199"/>
      <c r="V967" s="199"/>
      <c r="W967" s="199"/>
      <c r="X967" s="199"/>
      <c r="Y967" s="199"/>
      <c r="Z967" s="199"/>
    </row>
    <row r="968" spans="1:26" ht="14.25" customHeight="1" x14ac:dyDescent="0.2">
      <c r="A968" s="199"/>
      <c r="B968" s="199"/>
      <c r="C968" s="199"/>
      <c r="D968" s="199"/>
      <c r="E968" s="199"/>
      <c r="F968" s="199"/>
      <c r="G968" s="199"/>
      <c r="H968" s="199"/>
      <c r="I968" s="199"/>
      <c r="J968" s="199"/>
      <c r="K968" s="199"/>
      <c r="L968" s="199"/>
      <c r="M968" s="199"/>
      <c r="N968" s="199"/>
      <c r="O968" s="199"/>
      <c r="P968" s="199"/>
      <c r="Q968" s="199"/>
      <c r="R968" s="199"/>
      <c r="S968" s="199"/>
      <c r="T968" s="199"/>
      <c r="U968" s="199"/>
      <c r="V968" s="199"/>
      <c r="W968" s="199"/>
      <c r="X968" s="199"/>
      <c r="Y968" s="199"/>
      <c r="Z968" s="199"/>
    </row>
    <row r="969" spans="1:26" ht="14.25" customHeight="1" x14ac:dyDescent="0.2">
      <c r="A969" s="199"/>
      <c r="B969" s="199"/>
      <c r="C969" s="199"/>
      <c r="D969" s="199"/>
      <c r="E969" s="199"/>
      <c r="F969" s="199"/>
      <c r="G969" s="199"/>
      <c r="H969" s="199"/>
      <c r="I969" s="199"/>
      <c r="J969" s="199"/>
      <c r="K969" s="199"/>
      <c r="L969" s="199"/>
      <c r="M969" s="199"/>
      <c r="N969" s="199"/>
      <c r="O969" s="199"/>
      <c r="P969" s="199"/>
      <c r="Q969" s="199"/>
      <c r="R969" s="199"/>
      <c r="S969" s="199"/>
      <c r="T969" s="199"/>
      <c r="U969" s="199"/>
      <c r="V969" s="199"/>
      <c r="W969" s="199"/>
      <c r="X969" s="199"/>
      <c r="Y969" s="199"/>
      <c r="Z969" s="199"/>
    </row>
    <row r="970" spans="1:26" ht="14.25" customHeight="1" x14ac:dyDescent="0.2">
      <c r="A970" s="199"/>
      <c r="B970" s="199"/>
      <c r="C970" s="199"/>
      <c r="D970" s="199"/>
      <c r="E970" s="199"/>
      <c r="F970" s="199"/>
      <c r="G970" s="199"/>
      <c r="H970" s="199"/>
      <c r="I970" s="199"/>
      <c r="J970" s="199"/>
      <c r="K970" s="199"/>
      <c r="L970" s="199"/>
      <c r="M970" s="199"/>
      <c r="N970" s="199"/>
      <c r="O970" s="199"/>
      <c r="P970" s="199"/>
      <c r="Q970" s="199"/>
      <c r="R970" s="199"/>
      <c r="S970" s="199"/>
      <c r="T970" s="199"/>
      <c r="U970" s="199"/>
      <c r="V970" s="199"/>
      <c r="W970" s="199"/>
      <c r="X970" s="199"/>
      <c r="Y970" s="199"/>
      <c r="Z970" s="199"/>
    </row>
    <row r="971" spans="1:26" ht="14.25" customHeight="1" x14ac:dyDescent="0.2">
      <c r="A971" s="199"/>
      <c r="B971" s="199"/>
      <c r="C971" s="199"/>
      <c r="D971" s="199"/>
      <c r="E971" s="199"/>
      <c r="F971" s="199"/>
      <c r="G971" s="199"/>
      <c r="H971" s="199"/>
      <c r="I971" s="199"/>
      <c r="J971" s="199"/>
      <c r="K971" s="199"/>
      <c r="L971" s="199"/>
      <c r="M971" s="199"/>
      <c r="N971" s="199"/>
      <c r="O971" s="199"/>
      <c r="P971" s="199"/>
      <c r="Q971" s="199"/>
      <c r="R971" s="199"/>
      <c r="S971" s="199"/>
      <c r="T971" s="199"/>
      <c r="U971" s="199"/>
      <c r="V971" s="199"/>
      <c r="W971" s="199"/>
      <c r="X971" s="199"/>
      <c r="Y971" s="199"/>
      <c r="Z971" s="199"/>
    </row>
    <row r="972" spans="1:26" ht="14.25" customHeight="1" x14ac:dyDescent="0.2">
      <c r="A972" s="199"/>
      <c r="B972" s="199"/>
      <c r="C972" s="199"/>
      <c r="D972" s="199"/>
      <c r="E972" s="199"/>
      <c r="F972" s="199"/>
      <c r="G972" s="199"/>
      <c r="H972" s="199"/>
      <c r="I972" s="199"/>
      <c r="J972" s="199"/>
      <c r="K972" s="199"/>
      <c r="L972" s="199"/>
      <c r="M972" s="199"/>
      <c r="N972" s="199"/>
      <c r="O972" s="199"/>
      <c r="P972" s="199"/>
      <c r="Q972" s="199"/>
      <c r="R972" s="199"/>
      <c r="S972" s="199"/>
      <c r="T972" s="199"/>
      <c r="U972" s="199"/>
      <c r="V972" s="199"/>
      <c r="W972" s="199"/>
      <c r="X972" s="199"/>
      <c r="Y972" s="199"/>
      <c r="Z972" s="199"/>
    </row>
    <row r="973" spans="1:26" ht="14.25" customHeight="1" x14ac:dyDescent="0.2">
      <c r="A973" s="199"/>
      <c r="B973" s="199"/>
      <c r="C973" s="199"/>
      <c r="D973" s="199"/>
      <c r="E973" s="199"/>
      <c r="F973" s="199"/>
      <c r="G973" s="199"/>
      <c r="H973" s="199"/>
      <c r="I973" s="199"/>
      <c r="J973" s="199"/>
      <c r="K973" s="199"/>
      <c r="L973" s="199"/>
      <c r="M973" s="199"/>
      <c r="N973" s="199"/>
      <c r="O973" s="199"/>
      <c r="P973" s="199"/>
      <c r="Q973" s="199"/>
      <c r="R973" s="199"/>
      <c r="S973" s="199"/>
      <c r="T973" s="199"/>
      <c r="U973" s="199"/>
      <c r="V973" s="199"/>
      <c r="W973" s="199"/>
      <c r="X973" s="199"/>
      <c r="Y973" s="199"/>
      <c r="Z973" s="199"/>
    </row>
    <row r="974" spans="1:26" ht="14.25" customHeight="1" x14ac:dyDescent="0.2">
      <c r="A974" s="199"/>
      <c r="B974" s="199"/>
      <c r="C974" s="199"/>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row>
    <row r="975" spans="1:26" ht="14.25" customHeight="1" x14ac:dyDescent="0.2">
      <c r="A975" s="199"/>
      <c r="B975" s="199"/>
      <c r="C975" s="199"/>
      <c r="D975" s="199"/>
      <c r="E975" s="199"/>
      <c r="F975" s="199"/>
      <c r="G975" s="199"/>
      <c r="H975" s="199"/>
      <c r="I975" s="199"/>
      <c r="J975" s="199"/>
      <c r="K975" s="199"/>
      <c r="L975" s="199"/>
      <c r="M975" s="199"/>
      <c r="N975" s="199"/>
      <c r="O975" s="199"/>
      <c r="P975" s="199"/>
      <c r="Q975" s="199"/>
      <c r="R975" s="199"/>
      <c r="S975" s="199"/>
      <c r="T975" s="199"/>
      <c r="U975" s="199"/>
      <c r="V975" s="199"/>
      <c r="W975" s="199"/>
      <c r="X975" s="199"/>
      <c r="Y975" s="199"/>
      <c r="Z975" s="199"/>
    </row>
    <row r="976" spans="1:26" ht="14.25" customHeight="1" x14ac:dyDescent="0.2">
      <c r="A976" s="199"/>
      <c r="B976" s="199"/>
      <c r="C976" s="199"/>
      <c r="D976" s="199"/>
      <c r="E976" s="199"/>
      <c r="F976" s="199"/>
      <c r="G976" s="199"/>
      <c r="H976" s="199"/>
      <c r="I976" s="199"/>
      <c r="J976" s="199"/>
      <c r="K976" s="199"/>
      <c r="L976" s="199"/>
      <c r="M976" s="199"/>
      <c r="N976" s="199"/>
      <c r="O976" s="199"/>
      <c r="P976" s="199"/>
      <c r="Q976" s="199"/>
      <c r="R976" s="199"/>
      <c r="S976" s="199"/>
      <c r="T976" s="199"/>
      <c r="U976" s="199"/>
      <c r="V976" s="199"/>
      <c r="W976" s="199"/>
      <c r="X976" s="199"/>
      <c r="Y976" s="199"/>
      <c r="Z976" s="199"/>
    </row>
    <row r="977" spans="1:26" ht="14.25" customHeight="1" x14ac:dyDescent="0.2">
      <c r="A977" s="199"/>
      <c r="B977" s="199"/>
      <c r="C977" s="199"/>
      <c r="D977" s="199"/>
      <c r="E977" s="199"/>
      <c r="F977" s="199"/>
      <c r="G977" s="199"/>
      <c r="H977" s="199"/>
      <c r="I977" s="199"/>
      <c r="J977" s="199"/>
      <c r="K977" s="199"/>
      <c r="L977" s="199"/>
      <c r="M977" s="199"/>
      <c r="N977" s="199"/>
      <c r="O977" s="199"/>
      <c r="P977" s="199"/>
      <c r="Q977" s="199"/>
      <c r="R977" s="199"/>
      <c r="S977" s="199"/>
      <c r="T977" s="199"/>
      <c r="U977" s="199"/>
      <c r="V977" s="199"/>
      <c r="W977" s="199"/>
      <c r="X977" s="199"/>
      <c r="Y977" s="199"/>
      <c r="Z977" s="199"/>
    </row>
    <row r="978" spans="1:26" ht="14.25" customHeight="1" x14ac:dyDescent="0.2">
      <c r="A978" s="199"/>
      <c r="B978" s="199"/>
      <c r="C978" s="199"/>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row>
    <row r="979" spans="1:26" ht="14.25" customHeight="1" x14ac:dyDescent="0.2">
      <c r="A979" s="199"/>
      <c r="B979" s="199"/>
      <c r="C979" s="199"/>
      <c r="D979" s="199"/>
      <c r="E979" s="199"/>
      <c r="F979" s="199"/>
      <c r="G979" s="199"/>
      <c r="H979" s="199"/>
      <c r="I979" s="199"/>
      <c r="J979" s="199"/>
      <c r="K979" s="199"/>
      <c r="L979" s="199"/>
      <c r="M979" s="199"/>
      <c r="N979" s="199"/>
      <c r="O979" s="199"/>
      <c r="P979" s="199"/>
      <c r="Q979" s="199"/>
      <c r="R979" s="199"/>
      <c r="S979" s="199"/>
      <c r="T979" s="199"/>
      <c r="U979" s="199"/>
      <c r="V979" s="199"/>
      <c r="W979" s="199"/>
      <c r="X979" s="199"/>
      <c r="Y979" s="199"/>
      <c r="Z979" s="199"/>
    </row>
    <row r="980" spans="1:26" ht="14.25" customHeight="1" x14ac:dyDescent="0.2">
      <c r="A980" s="199"/>
      <c r="B980" s="199"/>
      <c r="C980" s="199"/>
      <c r="D980" s="199"/>
      <c r="E980" s="199"/>
      <c r="F980" s="199"/>
      <c r="G980" s="199"/>
      <c r="H980" s="199"/>
      <c r="I980" s="199"/>
      <c r="J980" s="199"/>
      <c r="K980" s="199"/>
      <c r="L980" s="199"/>
      <c r="M980" s="199"/>
      <c r="N980" s="199"/>
      <c r="O980" s="199"/>
      <c r="P980" s="199"/>
      <c r="Q980" s="199"/>
      <c r="R980" s="199"/>
      <c r="S980" s="199"/>
      <c r="T980" s="199"/>
      <c r="U980" s="199"/>
      <c r="V980" s="199"/>
      <c r="W980" s="199"/>
      <c r="X980" s="199"/>
      <c r="Y980" s="199"/>
      <c r="Z980" s="199"/>
    </row>
    <row r="981" spans="1:26" ht="14.25" customHeight="1" x14ac:dyDescent="0.2">
      <c r="A981" s="199"/>
      <c r="B981" s="199"/>
      <c r="C981" s="199"/>
      <c r="D981" s="199"/>
      <c r="E981" s="199"/>
      <c r="F981" s="199"/>
      <c r="G981" s="199"/>
      <c r="H981" s="199"/>
      <c r="I981" s="199"/>
      <c r="J981" s="199"/>
      <c r="K981" s="199"/>
      <c r="L981" s="199"/>
      <c r="M981" s="199"/>
      <c r="N981" s="199"/>
      <c r="O981" s="199"/>
      <c r="P981" s="199"/>
      <c r="Q981" s="199"/>
      <c r="R981" s="199"/>
      <c r="S981" s="199"/>
      <c r="T981" s="199"/>
      <c r="U981" s="199"/>
      <c r="V981" s="199"/>
      <c r="W981" s="199"/>
      <c r="X981" s="199"/>
      <c r="Y981" s="199"/>
      <c r="Z981" s="199"/>
    </row>
    <row r="982" spans="1:26" ht="14.25" customHeight="1" x14ac:dyDescent="0.2">
      <c r="A982" s="199"/>
      <c r="B982" s="199"/>
      <c r="C982" s="199"/>
      <c r="D982" s="199"/>
      <c r="E982" s="199"/>
      <c r="F982" s="199"/>
      <c r="G982" s="199"/>
      <c r="H982" s="199"/>
      <c r="I982" s="199"/>
      <c r="J982" s="199"/>
      <c r="K982" s="199"/>
      <c r="L982" s="199"/>
      <c r="M982" s="199"/>
      <c r="N982" s="199"/>
      <c r="O982" s="199"/>
      <c r="P982" s="199"/>
      <c r="Q982" s="199"/>
      <c r="R982" s="199"/>
      <c r="S982" s="199"/>
      <c r="T982" s="199"/>
      <c r="U982" s="199"/>
      <c r="V982" s="199"/>
      <c r="W982" s="199"/>
      <c r="X982" s="199"/>
      <c r="Y982" s="199"/>
      <c r="Z982" s="199"/>
    </row>
    <row r="983" spans="1:26" ht="14.25" customHeight="1" x14ac:dyDescent="0.2">
      <c r="A983" s="199"/>
      <c r="B983" s="199"/>
      <c r="C983" s="199"/>
      <c r="D983" s="199"/>
      <c r="E983" s="199"/>
      <c r="F983" s="199"/>
      <c r="G983" s="199"/>
      <c r="H983" s="199"/>
      <c r="I983" s="199"/>
      <c r="J983" s="199"/>
      <c r="K983" s="199"/>
      <c r="L983" s="199"/>
      <c r="M983" s="199"/>
      <c r="N983" s="199"/>
      <c r="O983" s="199"/>
      <c r="P983" s="199"/>
      <c r="Q983" s="199"/>
      <c r="R983" s="199"/>
      <c r="S983" s="199"/>
      <c r="T983" s="199"/>
      <c r="U983" s="199"/>
      <c r="V983" s="199"/>
      <c r="W983" s="199"/>
      <c r="X983" s="199"/>
      <c r="Y983" s="199"/>
      <c r="Z983" s="199"/>
    </row>
  </sheetData>
  <mergeCells count="14">
    <mergeCell ref="A70:H70"/>
    <mergeCell ref="A72:J72"/>
    <mergeCell ref="A1:J2"/>
    <mergeCell ref="A10:H10"/>
    <mergeCell ref="A11:H12"/>
    <mergeCell ref="A21:J22"/>
    <mergeCell ref="A30:H30"/>
    <mergeCell ref="A32:J32"/>
    <mergeCell ref="A40:H40"/>
    <mergeCell ref="A42:J42"/>
    <mergeCell ref="A50:H50"/>
    <mergeCell ref="A52:J52"/>
    <mergeCell ref="A60:H60"/>
    <mergeCell ref="A62:J62"/>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1000"/>
  <sheetViews>
    <sheetView workbookViewId="0"/>
  </sheetViews>
  <sheetFormatPr defaultColWidth="12.5703125" defaultRowHeight="15" customHeight="1" x14ac:dyDescent="0.2"/>
  <cols>
    <col min="1" max="1" width="18.5703125" customWidth="1"/>
    <col min="2" max="2" width="13.5703125" customWidth="1"/>
    <col min="3" max="5" width="11.42578125" customWidth="1"/>
    <col min="6" max="6" width="18.28515625" customWidth="1"/>
    <col min="7" max="10" width="11.42578125" customWidth="1"/>
    <col min="11" max="11" width="17.85546875" customWidth="1"/>
    <col min="12" max="26" width="11.42578125" customWidth="1"/>
  </cols>
  <sheetData>
    <row r="1" spans="1:13" ht="57.75" customHeight="1" x14ac:dyDescent="0.2">
      <c r="A1" s="693" t="s">
        <v>688</v>
      </c>
      <c r="B1" s="644"/>
      <c r="C1" s="644"/>
      <c r="F1" s="693" t="s">
        <v>689</v>
      </c>
      <c r="G1" s="644"/>
      <c r="H1" s="644"/>
      <c r="K1" s="693" t="s">
        <v>690</v>
      </c>
      <c r="L1" s="644"/>
      <c r="M1" s="644"/>
    </row>
    <row r="2" spans="1:13" ht="26.25" customHeight="1" x14ac:dyDescent="0.2">
      <c r="A2" s="284"/>
      <c r="B2" s="285" t="s">
        <v>691</v>
      </c>
      <c r="C2" s="285" t="s">
        <v>692</v>
      </c>
      <c r="F2" s="284"/>
      <c r="G2" s="285" t="s">
        <v>691</v>
      </c>
      <c r="H2" s="285" t="s">
        <v>692</v>
      </c>
      <c r="K2" s="284"/>
      <c r="L2" s="285" t="s">
        <v>691</v>
      </c>
      <c r="M2" s="285" t="s">
        <v>692</v>
      </c>
    </row>
    <row r="3" spans="1:13" ht="12.75" customHeight="1" x14ac:dyDescent="0.2">
      <c r="A3" s="286" t="s">
        <v>676</v>
      </c>
      <c r="B3" s="287">
        <v>3.6</v>
      </c>
      <c r="C3" s="287">
        <v>3.7</v>
      </c>
      <c r="F3" s="286" t="s">
        <v>676</v>
      </c>
      <c r="G3" s="287">
        <v>3.9</v>
      </c>
      <c r="H3" s="287">
        <v>3.9</v>
      </c>
      <c r="K3" s="286" t="s">
        <v>676</v>
      </c>
      <c r="L3" s="287">
        <v>3.5</v>
      </c>
      <c r="M3" s="287">
        <v>3.8</v>
      </c>
    </row>
    <row r="4" spans="1:13" ht="12.75" customHeight="1" x14ac:dyDescent="0.2">
      <c r="A4" s="286" t="s">
        <v>693</v>
      </c>
      <c r="B4" s="287">
        <v>3.84</v>
      </c>
      <c r="C4" s="287">
        <v>3.56</v>
      </c>
      <c r="F4" s="286" t="s">
        <v>693</v>
      </c>
      <c r="G4" s="287">
        <v>3.79</v>
      </c>
      <c r="H4" s="287">
        <v>3.72</v>
      </c>
      <c r="K4" s="286" t="s">
        <v>693</v>
      </c>
      <c r="L4" s="288" t="s">
        <v>675</v>
      </c>
      <c r="M4" s="288" t="s">
        <v>675</v>
      </c>
    </row>
    <row r="5" spans="1:13" ht="17.25" customHeight="1" x14ac:dyDescent="0.2">
      <c r="A5" s="289" t="s">
        <v>8</v>
      </c>
      <c r="B5" s="290" t="s">
        <v>72</v>
      </c>
      <c r="C5" s="290" t="s">
        <v>72</v>
      </c>
      <c r="F5" s="289" t="s">
        <v>8</v>
      </c>
      <c r="G5" s="290">
        <v>0.6</v>
      </c>
      <c r="H5" s="290">
        <v>0.6</v>
      </c>
      <c r="K5" s="289" t="s">
        <v>8</v>
      </c>
      <c r="L5" s="290">
        <v>0.6</v>
      </c>
      <c r="M5" s="290">
        <v>0.6</v>
      </c>
    </row>
    <row r="6" spans="1:13" ht="12.75" customHeight="1" x14ac:dyDescent="0.2">
      <c r="A6" s="289" t="s">
        <v>9</v>
      </c>
      <c r="B6" s="290">
        <v>0.8</v>
      </c>
      <c r="C6" s="290">
        <v>0.8</v>
      </c>
      <c r="F6" s="289" t="s">
        <v>9</v>
      </c>
      <c r="G6" s="290">
        <v>0.8</v>
      </c>
      <c r="H6" s="290">
        <v>0.8</v>
      </c>
      <c r="K6" s="289" t="s">
        <v>9</v>
      </c>
      <c r="L6" s="290">
        <v>0.8</v>
      </c>
      <c r="M6" s="290">
        <v>0.8</v>
      </c>
    </row>
    <row r="7" spans="1:13" ht="12.75" customHeight="1" x14ac:dyDescent="0.2">
      <c r="A7" s="291"/>
      <c r="B7" s="291"/>
    </row>
    <row r="8" spans="1:13" ht="12.75" customHeight="1" x14ac:dyDescent="0.2"/>
    <row r="9" spans="1:13" ht="68.25" customHeight="1" x14ac:dyDescent="0.2">
      <c r="A9" s="693" t="s">
        <v>694</v>
      </c>
      <c r="B9" s="644"/>
      <c r="C9" s="644"/>
      <c r="D9" s="1"/>
      <c r="F9" s="693" t="s">
        <v>695</v>
      </c>
      <c r="G9" s="644"/>
      <c r="H9" s="644"/>
    </row>
    <row r="10" spans="1:13" ht="12.75" customHeight="1" x14ac:dyDescent="0.2">
      <c r="A10" s="284"/>
      <c r="B10" s="285" t="s">
        <v>691</v>
      </c>
      <c r="C10" s="285" t="s">
        <v>692</v>
      </c>
      <c r="F10" s="284"/>
      <c r="G10" s="285" t="s">
        <v>691</v>
      </c>
      <c r="H10" s="285" t="s">
        <v>692</v>
      </c>
    </row>
    <row r="11" spans="1:13" ht="12.75" customHeight="1" x14ac:dyDescent="0.2">
      <c r="A11" s="286" t="s">
        <v>676</v>
      </c>
      <c r="B11" s="287">
        <v>3.1</v>
      </c>
      <c r="C11" s="287">
        <v>3.3</v>
      </c>
      <c r="F11" s="286" t="s">
        <v>676</v>
      </c>
      <c r="G11" s="287">
        <v>3.3</v>
      </c>
      <c r="H11" s="287">
        <v>3.5</v>
      </c>
    </row>
    <row r="12" spans="1:13" ht="12.75" customHeight="1" x14ac:dyDescent="0.2">
      <c r="A12" s="286" t="s">
        <v>693</v>
      </c>
      <c r="B12" s="287">
        <v>3.16</v>
      </c>
      <c r="C12" s="287">
        <v>3.28</v>
      </c>
      <c r="F12" s="286" t="s">
        <v>693</v>
      </c>
      <c r="G12" s="287">
        <v>3.1</v>
      </c>
      <c r="H12" s="287">
        <v>3.17</v>
      </c>
    </row>
    <row r="13" spans="1:13" ht="12.75" customHeight="1" x14ac:dyDescent="0.2">
      <c r="A13" s="289" t="s">
        <v>8</v>
      </c>
      <c r="B13" s="290">
        <v>0.6</v>
      </c>
      <c r="C13" s="290">
        <v>0.6</v>
      </c>
      <c r="F13" s="289" t="s">
        <v>8</v>
      </c>
      <c r="G13" s="290">
        <v>0.6</v>
      </c>
      <c r="H13" s="290">
        <v>0.6</v>
      </c>
    </row>
    <row r="14" spans="1:13" ht="12.75" customHeight="1" x14ac:dyDescent="0.2">
      <c r="A14" s="289" t="s">
        <v>9</v>
      </c>
      <c r="B14" s="290" t="s">
        <v>72</v>
      </c>
      <c r="C14" s="290" t="s">
        <v>72</v>
      </c>
      <c r="F14" s="289" t="s">
        <v>9</v>
      </c>
      <c r="G14" s="290">
        <v>0.8</v>
      </c>
      <c r="H14" s="290">
        <v>0.8</v>
      </c>
    </row>
    <row r="15" spans="1:13" ht="12.75" customHeight="1" x14ac:dyDescent="0.2"/>
    <row r="16" spans="1:13" ht="12.75" customHeight="1" x14ac:dyDescent="0.2"/>
    <row r="17" spans="1:8" ht="45.75" customHeight="1" x14ac:dyDescent="0.2">
      <c r="A17" s="693" t="s">
        <v>696</v>
      </c>
      <c r="B17" s="644"/>
      <c r="C17" s="644"/>
      <c r="F17" s="693" t="s">
        <v>697</v>
      </c>
      <c r="G17" s="644"/>
      <c r="H17" s="644"/>
    </row>
    <row r="18" spans="1:8" ht="12.75" customHeight="1" x14ac:dyDescent="0.2">
      <c r="A18" s="284"/>
      <c r="B18" s="285" t="s">
        <v>691</v>
      </c>
      <c r="C18" s="285" t="s">
        <v>692</v>
      </c>
      <c r="F18" s="284"/>
      <c r="G18" s="285" t="s">
        <v>691</v>
      </c>
      <c r="H18" s="285" t="s">
        <v>692</v>
      </c>
    </row>
    <row r="19" spans="1:8" ht="12.75" customHeight="1" x14ac:dyDescent="0.2">
      <c r="A19" s="286" t="s">
        <v>676</v>
      </c>
      <c r="B19" s="287">
        <v>3.9</v>
      </c>
      <c r="C19" s="287">
        <v>3.9</v>
      </c>
      <c r="F19" s="286" t="s">
        <v>676</v>
      </c>
      <c r="G19" s="287">
        <v>3.8</v>
      </c>
      <c r="H19" s="287">
        <v>3.8</v>
      </c>
    </row>
    <row r="20" spans="1:8" ht="12.75" customHeight="1" x14ac:dyDescent="0.2">
      <c r="A20" s="286" t="s">
        <v>693</v>
      </c>
      <c r="B20" s="287">
        <v>3.8</v>
      </c>
      <c r="C20" s="287">
        <v>3.72</v>
      </c>
      <c r="F20" s="286" t="s">
        <v>693</v>
      </c>
      <c r="G20" s="288" t="s">
        <v>675</v>
      </c>
      <c r="H20" s="288" t="s">
        <v>675</v>
      </c>
    </row>
    <row r="21" spans="1:8" ht="12.75" customHeight="1" x14ac:dyDescent="0.2">
      <c r="A21" s="289" t="s">
        <v>8</v>
      </c>
      <c r="B21" s="290">
        <v>0.6</v>
      </c>
      <c r="C21" s="290">
        <v>0.6</v>
      </c>
      <c r="F21" s="289" t="s">
        <v>8</v>
      </c>
      <c r="G21" s="290">
        <v>0.6</v>
      </c>
      <c r="H21" s="290">
        <v>0.6</v>
      </c>
    </row>
    <row r="22" spans="1:8" ht="12.75" customHeight="1" x14ac:dyDescent="0.2">
      <c r="A22" s="289" t="s">
        <v>9</v>
      </c>
      <c r="B22" s="290">
        <v>0.8</v>
      </c>
      <c r="C22" s="290">
        <v>0.8</v>
      </c>
      <c r="F22" s="289" t="s">
        <v>9</v>
      </c>
      <c r="G22" s="290">
        <v>0.8</v>
      </c>
      <c r="H22" s="290">
        <v>0.8</v>
      </c>
    </row>
    <row r="23" spans="1:8" ht="12.75" customHeight="1" x14ac:dyDescent="0.2"/>
    <row r="24" spans="1:8" ht="12.75" customHeight="1" x14ac:dyDescent="0.2"/>
    <row r="25" spans="1:8" ht="12.75" customHeight="1" x14ac:dyDescent="0.2"/>
    <row r="26" spans="1:8" ht="12.75" customHeight="1" x14ac:dyDescent="0.2"/>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
    <mergeCell ref="A17:C17"/>
    <mergeCell ref="F17:H17"/>
    <mergeCell ref="A1:C1"/>
    <mergeCell ref="F1:H1"/>
    <mergeCell ref="K1:M1"/>
    <mergeCell ref="A9:C9"/>
    <mergeCell ref="F9:H9"/>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defaultColWidth="12.5703125" defaultRowHeight="15" customHeight="1" x14ac:dyDescent="0.2"/>
  <cols>
    <col min="1" max="1" width="21" customWidth="1"/>
    <col min="2" max="2" width="41.140625" customWidth="1"/>
    <col min="3" max="13" width="9.140625" customWidth="1"/>
    <col min="14" max="14" width="10" customWidth="1"/>
    <col min="15" max="26" width="9.140625" customWidth="1"/>
  </cols>
  <sheetData>
    <row r="1" spans="1:26" ht="12.75" customHeight="1" x14ac:dyDescent="0.2">
      <c r="A1" s="292" t="s">
        <v>698</v>
      </c>
      <c r="C1" s="136"/>
      <c r="D1" s="136"/>
      <c r="E1" s="136"/>
      <c r="F1" s="136"/>
      <c r="G1" s="136"/>
      <c r="H1" s="136"/>
      <c r="I1" s="136"/>
      <c r="J1" s="136"/>
      <c r="K1" s="136"/>
      <c r="L1" s="136"/>
      <c r="M1" s="136"/>
      <c r="N1" s="136"/>
      <c r="O1" s="136"/>
      <c r="P1" s="136"/>
      <c r="Q1" s="136"/>
      <c r="R1" s="136"/>
      <c r="S1" s="136"/>
      <c r="T1" s="136"/>
      <c r="U1" s="136"/>
      <c r="V1" s="136"/>
      <c r="W1" s="136"/>
      <c r="X1" s="136"/>
      <c r="Y1" s="136"/>
      <c r="Z1" s="136"/>
    </row>
    <row r="2" spans="1:26" ht="12.75" customHeight="1" x14ac:dyDescent="0.2">
      <c r="C2" s="136"/>
      <c r="D2" s="136"/>
      <c r="E2" s="136"/>
      <c r="F2" s="136"/>
      <c r="G2" s="136"/>
      <c r="H2" s="136"/>
      <c r="I2" s="136"/>
      <c r="J2" s="136"/>
      <c r="K2" s="136"/>
      <c r="L2" s="136"/>
      <c r="M2" s="136"/>
      <c r="N2" s="136"/>
      <c r="O2" s="136"/>
      <c r="P2" s="136"/>
      <c r="Q2" s="136"/>
      <c r="R2" s="136"/>
      <c r="S2" s="136"/>
      <c r="T2" s="136"/>
      <c r="U2" s="136"/>
      <c r="V2" s="136"/>
      <c r="W2" s="136"/>
      <c r="X2" s="136"/>
      <c r="Y2" s="136"/>
      <c r="Z2" s="136"/>
    </row>
    <row r="3" spans="1:26" ht="12.75" customHeight="1" x14ac:dyDescent="0.25">
      <c r="A3" s="293" t="s">
        <v>699</v>
      </c>
      <c r="B3" s="292"/>
      <c r="C3" s="696" t="s">
        <v>677</v>
      </c>
      <c r="D3" s="666"/>
      <c r="E3" s="666"/>
      <c r="F3" s="666"/>
      <c r="G3" s="666"/>
      <c r="H3" s="667"/>
      <c r="I3" s="714" t="s">
        <v>676</v>
      </c>
      <c r="J3" s="666"/>
      <c r="K3" s="666"/>
      <c r="L3" s="666"/>
      <c r="M3" s="666"/>
      <c r="N3" s="667"/>
      <c r="O3" s="696" t="s">
        <v>674</v>
      </c>
      <c r="P3" s="666"/>
      <c r="Q3" s="666"/>
      <c r="R3" s="666"/>
      <c r="S3" s="666"/>
      <c r="T3" s="667"/>
      <c r="U3" s="714" t="s">
        <v>673</v>
      </c>
      <c r="V3" s="666"/>
      <c r="W3" s="666"/>
      <c r="X3" s="666"/>
      <c r="Y3" s="666"/>
      <c r="Z3" s="667"/>
    </row>
    <row r="4" spans="1:26" ht="12.75" customHeight="1" x14ac:dyDescent="0.2">
      <c r="A4" s="1"/>
      <c r="B4" s="1"/>
      <c r="C4" s="710" t="s">
        <v>638</v>
      </c>
      <c r="D4" s="711"/>
      <c r="E4" s="710" t="s">
        <v>639</v>
      </c>
      <c r="F4" s="711"/>
      <c r="G4" s="712" t="s">
        <v>700</v>
      </c>
      <c r="H4" s="667"/>
      <c r="I4" s="713" t="s">
        <v>638</v>
      </c>
      <c r="J4" s="711"/>
      <c r="K4" s="713" t="s">
        <v>639</v>
      </c>
      <c r="L4" s="711"/>
      <c r="M4" s="709" t="s">
        <v>700</v>
      </c>
      <c r="N4" s="667"/>
      <c r="O4" s="710" t="s">
        <v>638</v>
      </c>
      <c r="P4" s="711"/>
      <c r="Q4" s="710" t="s">
        <v>639</v>
      </c>
      <c r="R4" s="711"/>
      <c r="S4" s="712" t="s">
        <v>700</v>
      </c>
      <c r="T4" s="667"/>
      <c r="U4" s="713" t="s">
        <v>638</v>
      </c>
      <c r="V4" s="711"/>
      <c r="W4" s="713" t="s">
        <v>639</v>
      </c>
      <c r="X4" s="711"/>
      <c r="Y4" s="709" t="s">
        <v>700</v>
      </c>
      <c r="Z4" s="667"/>
    </row>
    <row r="5" spans="1:26" ht="12.75" customHeight="1" x14ac:dyDescent="0.2">
      <c r="A5" s="294"/>
      <c r="B5" s="295"/>
      <c r="C5" s="296" t="s">
        <v>701</v>
      </c>
      <c r="D5" s="297" t="s">
        <v>702</v>
      </c>
      <c r="E5" s="296" t="s">
        <v>701</v>
      </c>
      <c r="F5" s="297" t="s">
        <v>702</v>
      </c>
      <c r="G5" s="296" t="s">
        <v>703</v>
      </c>
      <c r="H5" s="298" t="s">
        <v>702</v>
      </c>
      <c r="I5" s="299" t="s">
        <v>701</v>
      </c>
      <c r="J5" s="300" t="s">
        <v>702</v>
      </c>
      <c r="K5" s="299" t="s">
        <v>701</v>
      </c>
      <c r="L5" s="300" t="s">
        <v>702</v>
      </c>
      <c r="M5" s="299" t="s">
        <v>701</v>
      </c>
      <c r="N5" s="300" t="s">
        <v>702</v>
      </c>
      <c r="O5" s="296" t="s">
        <v>701</v>
      </c>
      <c r="P5" s="297" t="s">
        <v>702</v>
      </c>
      <c r="Q5" s="296" t="s">
        <v>701</v>
      </c>
      <c r="R5" s="297" t="s">
        <v>702</v>
      </c>
      <c r="S5" s="296" t="s">
        <v>701</v>
      </c>
      <c r="T5" s="297" t="s">
        <v>702</v>
      </c>
      <c r="U5" s="299" t="s">
        <v>701</v>
      </c>
      <c r="V5" s="300" t="s">
        <v>702</v>
      </c>
      <c r="W5" s="299" t="s">
        <v>701</v>
      </c>
      <c r="X5" s="300" t="s">
        <v>702</v>
      </c>
      <c r="Y5" s="299" t="s">
        <v>701</v>
      </c>
      <c r="Z5" s="300" t="s">
        <v>702</v>
      </c>
    </row>
    <row r="6" spans="1:26" ht="12.75" customHeight="1" x14ac:dyDescent="0.2">
      <c r="A6" s="721" t="s">
        <v>652</v>
      </c>
      <c r="B6" s="301" t="s">
        <v>704</v>
      </c>
      <c r="C6" s="302">
        <v>2</v>
      </c>
      <c r="D6" s="303">
        <f>C6/$G$15</f>
        <v>6.0790273556231003E-3</v>
      </c>
      <c r="E6" s="304">
        <v>1</v>
      </c>
      <c r="F6" s="305">
        <f t="shared" ref="F6:F10" si="0">E6/$G$15</f>
        <v>3.0395136778115501E-3</v>
      </c>
      <c r="G6" s="302">
        <v>3</v>
      </c>
      <c r="H6" s="305">
        <f t="shared" ref="H6:H10" si="1">G6/$G$15</f>
        <v>9.11854103343465E-3</v>
      </c>
      <c r="I6" s="306">
        <v>3</v>
      </c>
      <c r="J6" s="307">
        <f t="shared" ref="J6:J10" si="2">I6/$M$15</f>
        <v>8.7463556851311956E-3</v>
      </c>
      <c r="K6" s="308">
        <v>2</v>
      </c>
      <c r="L6" s="309">
        <f t="shared" ref="L6:L15" si="3">K6/$M$15</f>
        <v>5.8309037900874635E-3</v>
      </c>
      <c r="M6" s="306">
        <v>5</v>
      </c>
      <c r="N6" s="309">
        <f t="shared" ref="N6:N15" si="4">M6/$M$15</f>
        <v>1.4577259475218658E-2</v>
      </c>
      <c r="O6" s="302">
        <v>5</v>
      </c>
      <c r="P6" s="305">
        <f t="shared" ref="P6:P10" si="5">O6/$S$15</f>
        <v>1.5060240963855422E-2</v>
      </c>
      <c r="Q6" s="304">
        <v>7</v>
      </c>
      <c r="R6" s="305">
        <f t="shared" ref="R6:R10" si="6">Q6/$S$15</f>
        <v>2.1084337349397589E-2</v>
      </c>
      <c r="S6" s="304">
        <v>12</v>
      </c>
      <c r="T6" s="305">
        <f t="shared" ref="T6:T10" si="7">(S6)/$S$15</f>
        <v>3.614457831325301E-2</v>
      </c>
      <c r="U6" s="310">
        <v>1</v>
      </c>
      <c r="V6" s="311">
        <f t="shared" ref="V6:V8" si="8">U6/$Y$15</f>
        <v>3.105590062111801E-3</v>
      </c>
      <c r="W6" s="312">
        <v>3</v>
      </c>
      <c r="X6" s="311">
        <f t="shared" ref="X6:X8" si="9">W6/$Y$15</f>
        <v>9.316770186335404E-3</v>
      </c>
      <c r="Y6" s="313">
        <v>4</v>
      </c>
      <c r="Z6" s="311">
        <f t="shared" ref="Z6:Z8" si="10">Y6/$Y$15</f>
        <v>1.2422360248447204E-2</v>
      </c>
    </row>
    <row r="7" spans="1:26" ht="12.75" customHeight="1" x14ac:dyDescent="0.2">
      <c r="A7" s="702"/>
      <c r="B7" s="314" t="s">
        <v>705</v>
      </c>
      <c r="C7" s="315"/>
      <c r="D7" s="303"/>
      <c r="E7" s="315">
        <v>1</v>
      </c>
      <c r="F7" s="316">
        <f t="shared" si="0"/>
        <v>3.0395136778115501E-3</v>
      </c>
      <c r="G7" s="315">
        <v>1</v>
      </c>
      <c r="H7" s="316">
        <f t="shared" si="1"/>
        <v>3.0395136778115501E-3</v>
      </c>
      <c r="I7" s="317"/>
      <c r="J7" s="307">
        <f t="shared" si="2"/>
        <v>0</v>
      </c>
      <c r="K7" s="317">
        <v>5</v>
      </c>
      <c r="L7" s="318">
        <f t="shared" si="3"/>
        <v>1.4577259475218658E-2</v>
      </c>
      <c r="M7" s="317">
        <v>5</v>
      </c>
      <c r="N7" s="318">
        <f t="shared" si="4"/>
        <v>1.4577259475218658E-2</v>
      </c>
      <c r="O7" s="315">
        <v>2</v>
      </c>
      <c r="P7" s="316">
        <f t="shared" si="5"/>
        <v>6.024096385542169E-3</v>
      </c>
      <c r="Q7" s="315">
        <v>8</v>
      </c>
      <c r="R7" s="316">
        <f t="shared" si="6"/>
        <v>2.4096385542168676E-2</v>
      </c>
      <c r="S7" s="315">
        <v>10</v>
      </c>
      <c r="T7" s="316">
        <f t="shared" si="7"/>
        <v>3.0120481927710843E-2</v>
      </c>
      <c r="U7" s="319">
        <v>1</v>
      </c>
      <c r="V7" s="311">
        <f t="shared" si="8"/>
        <v>3.105590062111801E-3</v>
      </c>
      <c r="W7" s="319">
        <v>5</v>
      </c>
      <c r="X7" s="311">
        <f t="shared" si="9"/>
        <v>1.5527950310559006E-2</v>
      </c>
      <c r="Y7" s="319">
        <v>6</v>
      </c>
      <c r="Z7" s="311">
        <f t="shared" si="10"/>
        <v>1.8633540372670808E-2</v>
      </c>
    </row>
    <row r="8" spans="1:26" ht="12.75" customHeight="1" x14ac:dyDescent="0.2">
      <c r="A8" s="702"/>
      <c r="B8" s="314" t="s">
        <v>706</v>
      </c>
      <c r="C8" s="315">
        <v>7</v>
      </c>
      <c r="D8" s="303">
        <f t="shared" ref="D8:D10" si="11">C8/$G$15</f>
        <v>2.1276595744680851E-2</v>
      </c>
      <c r="E8" s="315">
        <v>30</v>
      </c>
      <c r="F8" s="316">
        <f t="shared" si="0"/>
        <v>9.1185410334346503E-2</v>
      </c>
      <c r="G8" s="315">
        <v>37</v>
      </c>
      <c r="H8" s="316">
        <f t="shared" si="1"/>
        <v>0.11246200607902736</v>
      </c>
      <c r="I8" s="317">
        <v>9</v>
      </c>
      <c r="J8" s="307">
        <f t="shared" si="2"/>
        <v>2.6239067055393587E-2</v>
      </c>
      <c r="K8" s="317">
        <v>34</v>
      </c>
      <c r="L8" s="318">
        <f t="shared" si="3"/>
        <v>9.9125364431486881E-2</v>
      </c>
      <c r="M8" s="317">
        <v>43</v>
      </c>
      <c r="N8" s="318">
        <f t="shared" si="4"/>
        <v>0.12536443148688048</v>
      </c>
      <c r="O8" s="315">
        <v>8</v>
      </c>
      <c r="P8" s="316">
        <f t="shared" si="5"/>
        <v>2.4096385542168676E-2</v>
      </c>
      <c r="Q8" s="315">
        <v>26</v>
      </c>
      <c r="R8" s="316">
        <f t="shared" si="6"/>
        <v>7.8313253012048195E-2</v>
      </c>
      <c r="S8" s="315">
        <v>34</v>
      </c>
      <c r="T8" s="316">
        <f t="shared" si="7"/>
        <v>0.10240963855421686</v>
      </c>
      <c r="U8" s="319">
        <v>32</v>
      </c>
      <c r="V8" s="311">
        <f t="shared" si="8"/>
        <v>9.9378881987577633E-2</v>
      </c>
      <c r="W8" s="319">
        <v>93</v>
      </c>
      <c r="X8" s="311">
        <f t="shared" si="9"/>
        <v>0.28881987577639751</v>
      </c>
      <c r="Y8" s="319">
        <v>125</v>
      </c>
      <c r="Z8" s="311">
        <f t="shared" si="10"/>
        <v>0.38819875776397517</v>
      </c>
    </row>
    <row r="9" spans="1:26" ht="12.75" customHeight="1" x14ac:dyDescent="0.2">
      <c r="A9" s="702"/>
      <c r="B9" s="314" t="s">
        <v>707</v>
      </c>
      <c r="C9" s="315">
        <v>20</v>
      </c>
      <c r="D9" s="303">
        <f t="shared" si="11"/>
        <v>6.0790273556231005E-2</v>
      </c>
      <c r="E9" s="315">
        <v>83</v>
      </c>
      <c r="F9" s="316">
        <f t="shared" si="0"/>
        <v>0.25227963525835867</v>
      </c>
      <c r="G9" s="315">
        <v>103</v>
      </c>
      <c r="H9" s="316">
        <f t="shared" si="1"/>
        <v>0.31306990881458968</v>
      </c>
      <c r="I9" s="317">
        <v>19</v>
      </c>
      <c r="J9" s="307">
        <f t="shared" si="2"/>
        <v>5.5393586005830907E-2</v>
      </c>
      <c r="K9" s="317">
        <v>86</v>
      </c>
      <c r="L9" s="318">
        <f t="shared" si="3"/>
        <v>0.25072886297376096</v>
      </c>
      <c r="M9" s="317">
        <v>105</v>
      </c>
      <c r="N9" s="318">
        <f t="shared" si="4"/>
        <v>0.30612244897959184</v>
      </c>
      <c r="O9" s="315">
        <v>16</v>
      </c>
      <c r="P9" s="316">
        <f t="shared" si="5"/>
        <v>4.8192771084337352E-2</v>
      </c>
      <c r="Q9" s="315">
        <v>84</v>
      </c>
      <c r="R9" s="316">
        <f t="shared" si="6"/>
        <v>0.25301204819277107</v>
      </c>
      <c r="S9" s="315">
        <v>100</v>
      </c>
      <c r="T9" s="316">
        <f t="shared" si="7"/>
        <v>0.30120481927710846</v>
      </c>
      <c r="U9" s="319"/>
      <c r="V9" s="311"/>
      <c r="W9" s="319"/>
      <c r="X9" s="311"/>
      <c r="Y9" s="319"/>
      <c r="Z9" s="311"/>
    </row>
    <row r="10" spans="1:26" ht="12.75" customHeight="1" x14ac:dyDescent="0.2">
      <c r="A10" s="702"/>
      <c r="B10" s="314" t="s">
        <v>708</v>
      </c>
      <c r="C10" s="315">
        <v>2</v>
      </c>
      <c r="D10" s="303">
        <f t="shared" si="11"/>
        <v>6.0790273556231003E-3</v>
      </c>
      <c r="E10" s="315">
        <v>14</v>
      </c>
      <c r="F10" s="316">
        <f t="shared" si="0"/>
        <v>4.2553191489361701E-2</v>
      </c>
      <c r="G10" s="315">
        <v>16</v>
      </c>
      <c r="H10" s="316">
        <f t="shared" si="1"/>
        <v>4.8632218844984802E-2</v>
      </c>
      <c r="I10" s="317">
        <v>1</v>
      </c>
      <c r="J10" s="307">
        <f t="shared" si="2"/>
        <v>2.9154518950437317E-3</v>
      </c>
      <c r="K10" s="317">
        <v>15</v>
      </c>
      <c r="L10" s="318">
        <f t="shared" si="3"/>
        <v>4.3731778425655975E-2</v>
      </c>
      <c r="M10" s="317">
        <v>16</v>
      </c>
      <c r="N10" s="318">
        <f t="shared" si="4"/>
        <v>4.6647230320699708E-2</v>
      </c>
      <c r="O10" s="315">
        <v>4</v>
      </c>
      <c r="P10" s="316">
        <f t="shared" si="5"/>
        <v>1.2048192771084338E-2</v>
      </c>
      <c r="Q10" s="315">
        <v>24</v>
      </c>
      <c r="R10" s="316">
        <f t="shared" si="6"/>
        <v>7.2289156626506021E-2</v>
      </c>
      <c r="S10" s="315">
        <v>28</v>
      </c>
      <c r="T10" s="316">
        <f t="shared" si="7"/>
        <v>8.4337349397590355E-2</v>
      </c>
      <c r="U10" s="319">
        <v>9</v>
      </c>
      <c r="V10" s="311">
        <f t="shared" ref="V10:V15" si="12">U10/$Y$15</f>
        <v>2.7950310559006212E-2</v>
      </c>
      <c r="W10" s="319">
        <v>28</v>
      </c>
      <c r="X10" s="311">
        <f t="shared" ref="X10:X15" si="13">W10/$Y$15</f>
        <v>8.6956521739130432E-2</v>
      </c>
      <c r="Y10" s="319">
        <v>37</v>
      </c>
      <c r="Z10" s="311">
        <f t="shared" ref="Z10:Z15" si="14">Y10/$Y$15</f>
        <v>0.11490683229813664</v>
      </c>
    </row>
    <row r="11" spans="1:26" ht="12.75" customHeight="1" x14ac:dyDescent="0.2">
      <c r="A11" s="702"/>
      <c r="B11" s="314" t="s">
        <v>709</v>
      </c>
      <c r="C11" s="315"/>
      <c r="D11" s="303"/>
      <c r="E11" s="315"/>
      <c r="F11" s="316"/>
      <c r="G11" s="315"/>
      <c r="H11" s="316"/>
      <c r="I11" s="317"/>
      <c r="J11" s="307"/>
      <c r="K11" s="317">
        <v>1</v>
      </c>
      <c r="L11" s="318">
        <f t="shared" si="3"/>
        <v>2.9154518950437317E-3</v>
      </c>
      <c r="M11" s="317">
        <v>1</v>
      </c>
      <c r="N11" s="318">
        <f t="shared" si="4"/>
        <v>2.9154518950437317E-3</v>
      </c>
      <c r="O11" s="315"/>
      <c r="P11" s="316"/>
      <c r="Q11" s="315"/>
      <c r="R11" s="316"/>
      <c r="S11" s="315"/>
      <c r="T11" s="316"/>
      <c r="U11" s="319">
        <v>12</v>
      </c>
      <c r="V11" s="311">
        <f t="shared" si="12"/>
        <v>3.7267080745341616E-2</v>
      </c>
      <c r="W11" s="319">
        <v>61</v>
      </c>
      <c r="X11" s="311">
        <f t="shared" si="13"/>
        <v>0.18944099378881987</v>
      </c>
      <c r="Y11" s="319">
        <v>73</v>
      </c>
      <c r="Z11" s="311">
        <f t="shared" si="14"/>
        <v>0.2267080745341615</v>
      </c>
    </row>
    <row r="12" spans="1:26" ht="12.75" customHeight="1" x14ac:dyDescent="0.2">
      <c r="A12" s="702"/>
      <c r="B12" s="314" t="s">
        <v>710</v>
      </c>
      <c r="C12" s="315">
        <v>37</v>
      </c>
      <c r="D12" s="303">
        <f t="shared" ref="D12:D15" si="15">C12/$G$15</f>
        <v>0.11246200607902736</v>
      </c>
      <c r="E12" s="315">
        <v>116</v>
      </c>
      <c r="F12" s="316">
        <f t="shared" ref="F12:F15" si="16">E12/$G$15</f>
        <v>0.35258358662613981</v>
      </c>
      <c r="G12" s="315">
        <v>153</v>
      </c>
      <c r="H12" s="316">
        <f t="shared" ref="H12:H15" si="17">G12/$G$15</f>
        <v>0.46504559270516715</v>
      </c>
      <c r="I12" s="317">
        <v>34</v>
      </c>
      <c r="J12" s="307">
        <f t="shared" ref="J12:J15" si="18">I12/$M$15</f>
        <v>9.9125364431486881E-2</v>
      </c>
      <c r="K12" s="317">
        <v>119</v>
      </c>
      <c r="L12" s="318">
        <f t="shared" si="3"/>
        <v>0.34693877551020408</v>
      </c>
      <c r="M12" s="317">
        <v>153</v>
      </c>
      <c r="N12" s="318">
        <f t="shared" si="4"/>
        <v>0.44606413994169097</v>
      </c>
      <c r="O12" s="315">
        <v>34</v>
      </c>
      <c r="P12" s="316">
        <f t="shared" ref="P12:P13" si="19">O12/$S$15</f>
        <v>0.10240963855421686</v>
      </c>
      <c r="Q12" s="315">
        <v>101</v>
      </c>
      <c r="R12" s="316">
        <f t="shared" ref="R12:R15" si="20">Q12/$S$15</f>
        <v>0.30421686746987953</v>
      </c>
      <c r="S12" s="315">
        <v>135</v>
      </c>
      <c r="T12" s="316">
        <f t="shared" ref="T12:T14" si="21">(S12)/$S$15</f>
        <v>0.40662650602409639</v>
      </c>
      <c r="U12" s="319">
        <v>9</v>
      </c>
      <c r="V12" s="311">
        <f t="shared" si="12"/>
        <v>2.7950310559006212E-2</v>
      </c>
      <c r="W12" s="319">
        <v>22</v>
      </c>
      <c r="X12" s="311">
        <f t="shared" si="13"/>
        <v>6.8322981366459631E-2</v>
      </c>
      <c r="Y12" s="319">
        <v>31</v>
      </c>
      <c r="Z12" s="311">
        <f t="shared" si="14"/>
        <v>9.627329192546584E-2</v>
      </c>
    </row>
    <row r="13" spans="1:26" ht="12.75" customHeight="1" x14ac:dyDescent="0.2">
      <c r="A13" s="702"/>
      <c r="B13" s="314" t="s">
        <v>711</v>
      </c>
      <c r="C13" s="315">
        <v>1</v>
      </c>
      <c r="D13" s="303">
        <f t="shared" si="15"/>
        <v>3.0395136778115501E-3</v>
      </c>
      <c r="E13" s="315">
        <v>11</v>
      </c>
      <c r="F13" s="316">
        <f t="shared" si="16"/>
        <v>3.3434650455927049E-2</v>
      </c>
      <c r="G13" s="315">
        <v>12</v>
      </c>
      <c r="H13" s="316">
        <f t="shared" si="17"/>
        <v>3.64741641337386E-2</v>
      </c>
      <c r="I13" s="317">
        <v>1</v>
      </c>
      <c r="J13" s="307">
        <f t="shared" si="18"/>
        <v>2.9154518950437317E-3</v>
      </c>
      <c r="K13" s="317">
        <v>10</v>
      </c>
      <c r="L13" s="318">
        <f t="shared" si="3"/>
        <v>2.9154518950437316E-2</v>
      </c>
      <c r="M13" s="317">
        <v>11</v>
      </c>
      <c r="N13" s="318">
        <f t="shared" si="4"/>
        <v>3.2069970845481049E-2</v>
      </c>
      <c r="O13" s="315">
        <v>1</v>
      </c>
      <c r="P13" s="316">
        <f t="shared" si="19"/>
        <v>3.0120481927710845E-3</v>
      </c>
      <c r="Q13" s="315">
        <v>9</v>
      </c>
      <c r="R13" s="316">
        <f t="shared" si="20"/>
        <v>2.710843373493976E-2</v>
      </c>
      <c r="S13" s="315">
        <v>10</v>
      </c>
      <c r="T13" s="316">
        <f t="shared" si="21"/>
        <v>3.0120481927710843E-2</v>
      </c>
      <c r="U13" s="319">
        <v>3</v>
      </c>
      <c r="V13" s="311">
        <f t="shared" si="12"/>
        <v>9.316770186335404E-3</v>
      </c>
      <c r="W13" s="319">
        <v>28</v>
      </c>
      <c r="X13" s="311">
        <f t="shared" si="13"/>
        <v>8.6956521739130432E-2</v>
      </c>
      <c r="Y13" s="319">
        <v>31</v>
      </c>
      <c r="Z13" s="311">
        <f t="shared" si="14"/>
        <v>9.627329192546584E-2</v>
      </c>
    </row>
    <row r="14" spans="1:26" ht="12.75" customHeight="1" x14ac:dyDescent="0.2">
      <c r="A14" s="702"/>
      <c r="B14" s="314" t="s">
        <v>712</v>
      </c>
      <c r="C14" s="315">
        <v>1</v>
      </c>
      <c r="D14" s="303">
        <f t="shared" si="15"/>
        <v>3.0395136778115501E-3</v>
      </c>
      <c r="E14" s="315">
        <v>3</v>
      </c>
      <c r="F14" s="316">
        <f t="shared" si="16"/>
        <v>9.11854103343465E-3</v>
      </c>
      <c r="G14" s="315">
        <v>4</v>
      </c>
      <c r="H14" s="316">
        <f t="shared" si="17"/>
        <v>1.2158054711246201E-2</v>
      </c>
      <c r="I14" s="317">
        <v>1</v>
      </c>
      <c r="J14" s="307">
        <f t="shared" si="18"/>
        <v>2.9154518950437317E-3</v>
      </c>
      <c r="K14" s="317">
        <v>3</v>
      </c>
      <c r="L14" s="318">
        <f t="shared" si="3"/>
        <v>8.7463556851311956E-3</v>
      </c>
      <c r="M14" s="317">
        <v>4</v>
      </c>
      <c r="N14" s="318">
        <f t="shared" si="4"/>
        <v>1.1661807580174927E-2</v>
      </c>
      <c r="O14" s="315"/>
      <c r="P14" s="316"/>
      <c r="Q14" s="315">
        <v>3</v>
      </c>
      <c r="R14" s="316">
        <f t="shared" si="20"/>
        <v>9.0361445783132526E-3</v>
      </c>
      <c r="S14" s="315">
        <v>3</v>
      </c>
      <c r="T14" s="316">
        <f t="shared" si="21"/>
        <v>9.0361445783132526E-3</v>
      </c>
      <c r="U14" s="319">
        <v>5</v>
      </c>
      <c r="V14" s="311">
        <f t="shared" si="12"/>
        <v>1.5527950310559006E-2</v>
      </c>
      <c r="W14" s="319">
        <v>10</v>
      </c>
      <c r="X14" s="311">
        <f t="shared" si="13"/>
        <v>3.1055900621118012E-2</v>
      </c>
      <c r="Y14" s="319">
        <v>15</v>
      </c>
      <c r="Z14" s="311">
        <f t="shared" si="14"/>
        <v>4.6583850931677016E-2</v>
      </c>
    </row>
    <row r="15" spans="1:26" ht="12.75" customHeight="1" x14ac:dyDescent="0.25">
      <c r="A15" s="703"/>
      <c r="B15" s="320" t="s">
        <v>640</v>
      </c>
      <c r="C15" s="321">
        <v>70</v>
      </c>
      <c r="D15" s="322">
        <f t="shared" si="15"/>
        <v>0.21276595744680851</v>
      </c>
      <c r="E15" s="321">
        <v>259</v>
      </c>
      <c r="F15" s="323">
        <f t="shared" si="16"/>
        <v>0.78723404255319152</v>
      </c>
      <c r="G15" s="321">
        <v>329</v>
      </c>
      <c r="H15" s="323">
        <f t="shared" si="17"/>
        <v>1</v>
      </c>
      <c r="I15" s="324">
        <v>68</v>
      </c>
      <c r="J15" s="325">
        <f t="shared" si="18"/>
        <v>0.19825072886297376</v>
      </c>
      <c r="K15" s="324">
        <v>275</v>
      </c>
      <c r="L15" s="325">
        <f t="shared" si="3"/>
        <v>0.80174927113702621</v>
      </c>
      <c r="M15" s="324">
        <v>343</v>
      </c>
      <c r="N15" s="325">
        <f t="shared" si="4"/>
        <v>1</v>
      </c>
      <c r="O15" s="321">
        <v>70</v>
      </c>
      <c r="P15" s="323">
        <f>O15/$S$15</f>
        <v>0.21084337349397592</v>
      </c>
      <c r="Q15" s="321">
        <v>262</v>
      </c>
      <c r="R15" s="323">
        <f t="shared" si="20"/>
        <v>0.78915662650602414</v>
      </c>
      <c r="S15" s="321">
        <v>332</v>
      </c>
      <c r="T15" s="323">
        <f>S15/$S$15</f>
        <v>1</v>
      </c>
      <c r="U15" s="326">
        <f>SUM(U6:U14)</f>
        <v>72</v>
      </c>
      <c r="V15" s="327">
        <f t="shared" si="12"/>
        <v>0.2236024844720497</v>
      </c>
      <c r="W15" s="328">
        <f>SUM(W6:W14)</f>
        <v>250</v>
      </c>
      <c r="X15" s="327">
        <f t="shared" si="13"/>
        <v>0.77639751552795033</v>
      </c>
      <c r="Y15" s="328">
        <f>SUM(Y6:Y14)</f>
        <v>322</v>
      </c>
      <c r="Z15" s="327">
        <f t="shared" si="14"/>
        <v>1</v>
      </c>
    </row>
    <row r="16" spans="1:26" ht="15" customHeight="1" x14ac:dyDescent="0.2">
      <c r="A16" s="721" t="s">
        <v>657</v>
      </c>
      <c r="B16" s="301" t="s">
        <v>704</v>
      </c>
      <c r="C16" s="304"/>
      <c r="D16" s="329"/>
      <c r="E16" s="304"/>
      <c r="F16" s="329"/>
      <c r="G16" s="304"/>
      <c r="H16" s="329"/>
      <c r="I16" s="330"/>
      <c r="J16" s="331"/>
      <c r="K16" s="332">
        <v>1</v>
      </c>
      <c r="L16" s="333">
        <f t="shared" ref="L16:L21" si="22">K16/$M$24</f>
        <v>2.0408163265306121E-2</v>
      </c>
      <c r="M16" s="332">
        <v>1</v>
      </c>
      <c r="N16" s="309">
        <f t="shared" ref="N16:N20" si="23">M16/$M$24</f>
        <v>2.0408163265306121E-2</v>
      </c>
      <c r="O16" s="334">
        <v>1</v>
      </c>
      <c r="P16" s="335">
        <f t="shared" ref="P16:P17" si="24">O16/$S$24</f>
        <v>1.7241379310344827E-2</v>
      </c>
      <c r="Q16" s="336">
        <v>1</v>
      </c>
      <c r="R16" s="337">
        <f t="shared" ref="R16:R20" si="25">Q16/$S$24</f>
        <v>1.7241379310344827E-2</v>
      </c>
      <c r="S16" s="336">
        <v>2</v>
      </c>
      <c r="T16" s="338">
        <f t="shared" ref="T16:T20" si="26">S16/$S$24</f>
        <v>3.4482758620689655E-2</v>
      </c>
      <c r="U16" s="330"/>
      <c r="V16" s="331"/>
      <c r="W16" s="332"/>
      <c r="X16" s="333"/>
      <c r="Y16" s="332"/>
      <c r="Z16" s="309"/>
    </row>
    <row r="17" spans="1:26" ht="15" customHeight="1" x14ac:dyDescent="0.2">
      <c r="A17" s="702"/>
      <c r="B17" s="314" t="s">
        <v>705</v>
      </c>
      <c r="C17" s="315">
        <v>1</v>
      </c>
      <c r="D17" s="316">
        <f t="shared" ref="D17:D20" si="27">C17/$G$24</f>
        <v>2.7777777777777776E-2</v>
      </c>
      <c r="E17" s="315">
        <v>1</v>
      </c>
      <c r="F17" s="316">
        <f t="shared" ref="F17:F21" si="28">E17/$G$24</f>
        <v>2.7777777777777776E-2</v>
      </c>
      <c r="G17" s="315">
        <v>2</v>
      </c>
      <c r="H17" s="316">
        <f t="shared" ref="H17:H21" si="29">G17/$G$24</f>
        <v>5.5555555555555552E-2</v>
      </c>
      <c r="I17" s="339">
        <v>2</v>
      </c>
      <c r="J17" s="340">
        <f t="shared" ref="J17:J18" si="30">I17/$M$24</f>
        <v>4.0816326530612242E-2</v>
      </c>
      <c r="K17" s="339">
        <v>3</v>
      </c>
      <c r="L17" s="340">
        <f t="shared" si="22"/>
        <v>6.1224489795918366E-2</v>
      </c>
      <c r="M17" s="339">
        <v>5</v>
      </c>
      <c r="N17" s="318">
        <f t="shared" si="23"/>
        <v>0.10204081632653061</v>
      </c>
      <c r="O17" s="341">
        <v>1</v>
      </c>
      <c r="P17" s="335">
        <f t="shared" si="24"/>
        <v>1.7241379310344827E-2</v>
      </c>
      <c r="Q17" s="341">
        <v>3</v>
      </c>
      <c r="R17" s="337">
        <f t="shared" si="25"/>
        <v>5.1724137931034482E-2</v>
      </c>
      <c r="S17" s="341">
        <v>4</v>
      </c>
      <c r="T17" s="342">
        <f t="shared" si="26"/>
        <v>6.8965517241379309E-2</v>
      </c>
      <c r="U17" s="339"/>
      <c r="V17" s="340"/>
      <c r="W17" s="339"/>
      <c r="X17" s="340"/>
      <c r="Y17" s="339"/>
      <c r="Z17" s="318"/>
    </row>
    <row r="18" spans="1:26" ht="15" customHeight="1" x14ac:dyDescent="0.2">
      <c r="A18" s="702"/>
      <c r="B18" s="314" t="s">
        <v>706</v>
      </c>
      <c r="C18" s="315">
        <v>1</v>
      </c>
      <c r="D18" s="316">
        <f t="shared" si="27"/>
        <v>2.7777777777777776E-2</v>
      </c>
      <c r="E18" s="315">
        <v>6</v>
      </c>
      <c r="F18" s="316">
        <f t="shared" si="28"/>
        <v>0.16666666666666666</v>
      </c>
      <c r="G18" s="315">
        <v>7</v>
      </c>
      <c r="H18" s="316">
        <f t="shared" si="29"/>
        <v>0.19444444444444445</v>
      </c>
      <c r="I18" s="339">
        <v>1</v>
      </c>
      <c r="J18" s="340">
        <f t="shared" si="30"/>
        <v>2.0408163265306121E-2</v>
      </c>
      <c r="K18" s="339">
        <v>9</v>
      </c>
      <c r="L18" s="340">
        <f t="shared" si="22"/>
        <v>0.18367346938775511</v>
      </c>
      <c r="M18" s="339">
        <v>10</v>
      </c>
      <c r="N18" s="318">
        <f t="shared" si="23"/>
        <v>0.20408163265306123</v>
      </c>
      <c r="O18" s="341"/>
      <c r="P18" s="335"/>
      <c r="Q18" s="341">
        <v>13</v>
      </c>
      <c r="R18" s="337">
        <f t="shared" si="25"/>
        <v>0.22413793103448276</v>
      </c>
      <c r="S18" s="341">
        <v>13</v>
      </c>
      <c r="T18" s="342">
        <f t="shared" si="26"/>
        <v>0.22413793103448276</v>
      </c>
      <c r="U18" s="339">
        <v>5</v>
      </c>
      <c r="V18" s="340">
        <f t="shared" ref="V18:V19" si="31">U18/$Y$24</f>
        <v>8.771929824561403E-2</v>
      </c>
      <c r="W18" s="339">
        <v>21</v>
      </c>
      <c r="X18" s="340">
        <f t="shared" ref="X18:X24" si="32">W18/$Y$24</f>
        <v>0.36842105263157893</v>
      </c>
      <c r="Y18" s="339">
        <f t="shared" ref="Y18:Y25" si="33">U18+W18</f>
        <v>26</v>
      </c>
      <c r="Z18" s="318">
        <f t="shared" ref="Z18:Z23" si="34">Y18/$Y$24</f>
        <v>0.45614035087719296</v>
      </c>
    </row>
    <row r="19" spans="1:26" ht="15" customHeight="1" x14ac:dyDescent="0.2">
      <c r="A19" s="702"/>
      <c r="B19" s="314" t="s">
        <v>708</v>
      </c>
      <c r="C19" s="315">
        <v>1</v>
      </c>
      <c r="D19" s="316">
        <f t="shared" si="27"/>
        <v>2.7777777777777776E-2</v>
      </c>
      <c r="E19" s="315">
        <v>2</v>
      </c>
      <c r="F19" s="316">
        <f t="shared" si="28"/>
        <v>5.5555555555555552E-2</v>
      </c>
      <c r="G19" s="315">
        <v>3</v>
      </c>
      <c r="H19" s="316">
        <f t="shared" si="29"/>
        <v>8.3333333333333329E-2</v>
      </c>
      <c r="I19" s="339"/>
      <c r="J19" s="340"/>
      <c r="K19" s="339">
        <v>4</v>
      </c>
      <c r="L19" s="340">
        <f t="shared" si="22"/>
        <v>8.1632653061224483E-2</v>
      </c>
      <c r="M19" s="339">
        <v>4</v>
      </c>
      <c r="N19" s="318">
        <f t="shared" si="23"/>
        <v>8.1632653061224483E-2</v>
      </c>
      <c r="O19" s="341">
        <v>2</v>
      </c>
      <c r="P19" s="335">
        <f t="shared" ref="P19:P20" si="35">O19/$S$24</f>
        <v>3.4482758620689655E-2</v>
      </c>
      <c r="Q19" s="341">
        <v>6</v>
      </c>
      <c r="R19" s="337">
        <f t="shared" si="25"/>
        <v>0.10344827586206896</v>
      </c>
      <c r="S19" s="341">
        <v>8</v>
      </c>
      <c r="T19" s="342">
        <f t="shared" si="26"/>
        <v>0.13793103448275862</v>
      </c>
      <c r="U19" s="339">
        <v>4</v>
      </c>
      <c r="V19" s="340">
        <f t="shared" si="31"/>
        <v>7.0175438596491224E-2</v>
      </c>
      <c r="W19" s="339">
        <v>8</v>
      </c>
      <c r="X19" s="340">
        <f t="shared" si="32"/>
        <v>0.14035087719298245</v>
      </c>
      <c r="Y19" s="339">
        <f t="shared" si="33"/>
        <v>12</v>
      </c>
      <c r="Z19" s="318">
        <f t="shared" si="34"/>
        <v>0.21052631578947367</v>
      </c>
    </row>
    <row r="20" spans="1:26" ht="15" customHeight="1" x14ac:dyDescent="0.2">
      <c r="A20" s="702"/>
      <c r="B20" s="314" t="s">
        <v>709</v>
      </c>
      <c r="C20" s="315">
        <v>7</v>
      </c>
      <c r="D20" s="316">
        <f t="shared" si="27"/>
        <v>0.19444444444444445</v>
      </c>
      <c r="E20" s="315">
        <v>15</v>
      </c>
      <c r="F20" s="316">
        <f t="shared" si="28"/>
        <v>0.41666666666666669</v>
      </c>
      <c r="G20" s="315">
        <v>22</v>
      </c>
      <c r="H20" s="316">
        <f t="shared" si="29"/>
        <v>0.61111111111111116</v>
      </c>
      <c r="I20" s="339">
        <v>8</v>
      </c>
      <c r="J20" s="340">
        <f>I20/$M$24</f>
        <v>0.16326530612244897</v>
      </c>
      <c r="K20" s="339">
        <v>20</v>
      </c>
      <c r="L20" s="340">
        <f t="shared" si="22"/>
        <v>0.40816326530612246</v>
      </c>
      <c r="M20" s="339">
        <v>28</v>
      </c>
      <c r="N20" s="318">
        <f t="shared" si="23"/>
        <v>0.5714285714285714</v>
      </c>
      <c r="O20" s="341">
        <v>8</v>
      </c>
      <c r="P20" s="335">
        <f t="shared" si="35"/>
        <v>0.13793103448275862</v>
      </c>
      <c r="Q20" s="341">
        <v>22</v>
      </c>
      <c r="R20" s="337">
        <f t="shared" si="25"/>
        <v>0.37931034482758619</v>
      </c>
      <c r="S20" s="341">
        <v>30</v>
      </c>
      <c r="T20" s="342">
        <f t="shared" si="26"/>
        <v>0.51724137931034486</v>
      </c>
      <c r="U20" s="339"/>
      <c r="V20" s="340"/>
      <c r="W20" s="339">
        <v>9</v>
      </c>
      <c r="X20" s="340">
        <f t="shared" si="32"/>
        <v>0.15789473684210525</v>
      </c>
      <c r="Y20" s="339">
        <f t="shared" si="33"/>
        <v>9</v>
      </c>
      <c r="Z20" s="318">
        <f t="shared" si="34"/>
        <v>0.15789473684210525</v>
      </c>
    </row>
    <row r="21" spans="1:26" ht="15" customHeight="1" x14ac:dyDescent="0.2">
      <c r="A21" s="702"/>
      <c r="B21" s="314" t="s">
        <v>710</v>
      </c>
      <c r="C21" s="315"/>
      <c r="D21" s="316"/>
      <c r="E21" s="315">
        <v>1</v>
      </c>
      <c r="F21" s="316">
        <f t="shared" si="28"/>
        <v>2.7777777777777776E-2</v>
      </c>
      <c r="G21" s="315">
        <v>1</v>
      </c>
      <c r="H21" s="316">
        <f t="shared" si="29"/>
        <v>2.7777777777777776E-2</v>
      </c>
      <c r="I21" s="339"/>
      <c r="J21" s="340"/>
      <c r="K21" s="339"/>
      <c r="L21" s="340">
        <f t="shared" si="22"/>
        <v>0</v>
      </c>
      <c r="M21" s="339"/>
      <c r="N21" s="318"/>
      <c r="O21" s="341"/>
      <c r="P21" s="335"/>
      <c r="Q21" s="341"/>
      <c r="R21" s="337"/>
      <c r="S21" s="341"/>
      <c r="T21" s="342"/>
      <c r="U21" s="339">
        <v>1</v>
      </c>
      <c r="V21" s="340">
        <f t="shared" ref="V21:V22" si="36">U21/$Y$24</f>
        <v>1.7543859649122806E-2</v>
      </c>
      <c r="W21" s="339">
        <v>2</v>
      </c>
      <c r="X21" s="340">
        <f t="shared" si="32"/>
        <v>3.5087719298245612E-2</v>
      </c>
      <c r="Y21" s="339">
        <f t="shared" si="33"/>
        <v>3</v>
      </c>
      <c r="Z21" s="318">
        <f t="shared" si="34"/>
        <v>5.2631578947368418E-2</v>
      </c>
    </row>
    <row r="22" spans="1:26" ht="15" customHeight="1" x14ac:dyDescent="0.2">
      <c r="A22" s="702"/>
      <c r="B22" s="314" t="s">
        <v>711</v>
      </c>
      <c r="C22" s="315"/>
      <c r="D22" s="316"/>
      <c r="E22" s="315"/>
      <c r="F22" s="316"/>
      <c r="G22" s="315"/>
      <c r="H22" s="316"/>
      <c r="I22" s="339"/>
      <c r="J22" s="340"/>
      <c r="K22" s="339"/>
      <c r="L22" s="340"/>
      <c r="M22" s="339"/>
      <c r="N22" s="318"/>
      <c r="O22" s="341"/>
      <c r="P22" s="335"/>
      <c r="Q22" s="341"/>
      <c r="R22" s="337"/>
      <c r="S22" s="341"/>
      <c r="T22" s="342"/>
      <c r="U22" s="339">
        <v>2</v>
      </c>
      <c r="V22" s="340">
        <f t="shared" si="36"/>
        <v>3.5087719298245612E-2</v>
      </c>
      <c r="W22" s="339">
        <v>4</v>
      </c>
      <c r="X22" s="340">
        <f t="shared" si="32"/>
        <v>7.0175438596491224E-2</v>
      </c>
      <c r="Y22" s="339">
        <f t="shared" si="33"/>
        <v>6</v>
      </c>
      <c r="Z22" s="318">
        <f t="shared" si="34"/>
        <v>0.10526315789473684</v>
      </c>
    </row>
    <row r="23" spans="1:26" ht="15" customHeight="1" x14ac:dyDescent="0.2">
      <c r="A23" s="702"/>
      <c r="B23" s="314" t="s">
        <v>712</v>
      </c>
      <c r="C23" s="315"/>
      <c r="D23" s="316"/>
      <c r="E23" s="315">
        <v>1</v>
      </c>
      <c r="F23" s="316">
        <f t="shared" ref="F23:F24" si="37">E23/$G$24</f>
        <v>2.7777777777777776E-2</v>
      </c>
      <c r="G23" s="315">
        <v>1</v>
      </c>
      <c r="H23" s="316">
        <f t="shared" ref="H23:H24" si="38">G23/$G$24</f>
        <v>2.7777777777777776E-2</v>
      </c>
      <c r="I23" s="339"/>
      <c r="J23" s="340"/>
      <c r="K23" s="339">
        <v>1</v>
      </c>
      <c r="L23" s="340">
        <f t="shared" ref="L23:L24" si="39">K23/$M$24</f>
        <v>2.0408163265306121E-2</v>
      </c>
      <c r="M23" s="339">
        <v>1</v>
      </c>
      <c r="N23" s="318">
        <f t="shared" ref="N23:N24" si="40">M23/$M$24</f>
        <v>2.0408163265306121E-2</v>
      </c>
      <c r="O23" s="341"/>
      <c r="P23" s="335"/>
      <c r="Q23" s="341">
        <v>1</v>
      </c>
      <c r="R23" s="337">
        <f t="shared" ref="R23:R24" si="41">Q23/$S$24</f>
        <v>1.7241379310344827E-2</v>
      </c>
      <c r="S23" s="341">
        <v>1</v>
      </c>
      <c r="T23" s="342">
        <f t="shared" ref="T23:T24" si="42">S23/$S$24</f>
        <v>1.7241379310344827E-2</v>
      </c>
      <c r="U23" s="339"/>
      <c r="V23" s="340"/>
      <c r="W23" s="339">
        <v>1</v>
      </c>
      <c r="X23" s="340">
        <f t="shared" si="32"/>
        <v>1.7543859649122806E-2</v>
      </c>
      <c r="Y23" s="339">
        <f t="shared" si="33"/>
        <v>1</v>
      </c>
      <c r="Z23" s="318">
        <f t="shared" si="34"/>
        <v>1.7543859649122806E-2</v>
      </c>
    </row>
    <row r="24" spans="1:26" ht="15" customHeight="1" x14ac:dyDescent="0.2">
      <c r="A24" s="702"/>
      <c r="B24" s="343" t="s">
        <v>640</v>
      </c>
      <c r="C24" s="344">
        <v>10</v>
      </c>
      <c r="D24" s="345">
        <f>C24/$G$24</f>
        <v>0.27777777777777779</v>
      </c>
      <c r="E24" s="344">
        <v>26</v>
      </c>
      <c r="F24" s="345">
        <f t="shared" si="37"/>
        <v>0.72222222222222221</v>
      </c>
      <c r="G24" s="344">
        <v>36</v>
      </c>
      <c r="H24" s="345">
        <f t="shared" si="38"/>
        <v>1</v>
      </c>
      <c r="I24" s="346">
        <v>11</v>
      </c>
      <c r="J24" s="347">
        <f>I24/$M$24</f>
        <v>0.22448979591836735</v>
      </c>
      <c r="K24" s="346">
        <v>38</v>
      </c>
      <c r="L24" s="325">
        <f t="shared" si="39"/>
        <v>0.77551020408163263</v>
      </c>
      <c r="M24" s="348">
        <v>49</v>
      </c>
      <c r="N24" s="325">
        <f t="shared" si="40"/>
        <v>1</v>
      </c>
      <c r="O24" s="349">
        <v>12</v>
      </c>
      <c r="P24" s="350">
        <f>O24/$S$24</f>
        <v>0.20689655172413793</v>
      </c>
      <c r="Q24" s="349">
        <v>46</v>
      </c>
      <c r="R24" s="351">
        <f t="shared" si="41"/>
        <v>0.7931034482758621</v>
      </c>
      <c r="S24" s="349">
        <v>58</v>
      </c>
      <c r="T24" s="352">
        <f t="shared" si="42"/>
        <v>1</v>
      </c>
      <c r="U24" s="346">
        <f>SUM(U18:U23)</f>
        <v>12</v>
      </c>
      <c r="V24" s="347">
        <f>U24/$Y$24</f>
        <v>0.21052631578947367</v>
      </c>
      <c r="W24" s="346">
        <f>SUM(W18:W23)</f>
        <v>45</v>
      </c>
      <c r="X24" s="347">
        <f t="shared" si="32"/>
        <v>0.78947368421052633</v>
      </c>
      <c r="Y24" s="353">
        <f t="shared" si="33"/>
        <v>57</v>
      </c>
      <c r="Z24" s="325">
        <v>1</v>
      </c>
    </row>
    <row r="25" spans="1:26" ht="12.75" customHeight="1" x14ac:dyDescent="0.25">
      <c r="A25" s="695" t="s">
        <v>713</v>
      </c>
      <c r="B25" s="658"/>
      <c r="C25" s="354">
        <f>C15+C24</f>
        <v>80</v>
      </c>
      <c r="D25" s="355">
        <f>C25/$G$25</f>
        <v>0.21917808219178081</v>
      </c>
      <c r="E25" s="356">
        <f>E15+E24</f>
        <v>285</v>
      </c>
      <c r="F25" s="357">
        <f>E25/$G$25</f>
        <v>0.78082191780821919</v>
      </c>
      <c r="G25" s="356">
        <f>G15+G24</f>
        <v>365</v>
      </c>
      <c r="H25" s="355">
        <f>G25/$G$25</f>
        <v>1</v>
      </c>
      <c r="I25" s="356">
        <f>I15+I24</f>
        <v>79</v>
      </c>
      <c r="J25" s="357">
        <f>I25/$M$25</f>
        <v>0.20153061224489796</v>
      </c>
      <c r="K25" s="356">
        <f>K15+K24</f>
        <v>313</v>
      </c>
      <c r="L25" s="357">
        <f>K25/M25</f>
        <v>0.79846938775510201</v>
      </c>
      <c r="M25" s="356">
        <f>M15+M24</f>
        <v>392</v>
      </c>
      <c r="N25" s="355">
        <f>M25/M25</f>
        <v>1</v>
      </c>
      <c r="O25" s="356">
        <f>O15+O24</f>
        <v>82</v>
      </c>
      <c r="P25" s="357">
        <f>O25/S25</f>
        <v>0.21025641025641026</v>
      </c>
      <c r="Q25" s="356">
        <f>Q15+Q24</f>
        <v>308</v>
      </c>
      <c r="R25" s="357">
        <f>Q25/S25</f>
        <v>0.78974358974358971</v>
      </c>
      <c r="S25" s="356">
        <f>S15+S24</f>
        <v>390</v>
      </c>
      <c r="T25" s="357">
        <f>S25/S25</f>
        <v>1</v>
      </c>
      <c r="U25" s="356">
        <f>U15+U24</f>
        <v>84</v>
      </c>
      <c r="V25" s="357">
        <f>U25/$Y$25</f>
        <v>0.22163588390501318</v>
      </c>
      <c r="W25" s="356">
        <f>W15+W24</f>
        <v>295</v>
      </c>
      <c r="X25" s="357">
        <f>W25/$Y$25</f>
        <v>0.77836411609498679</v>
      </c>
      <c r="Y25" s="356">
        <f t="shared" si="33"/>
        <v>379</v>
      </c>
      <c r="Z25" s="355">
        <v>1</v>
      </c>
    </row>
    <row r="26" spans="1:26" ht="12.75" customHeight="1" x14ac:dyDescent="0.25">
      <c r="A26" s="358"/>
      <c r="B26" s="1"/>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row>
    <row r="27" spans="1:26" ht="12.75" customHeight="1" x14ac:dyDescent="0.2">
      <c r="A27" s="358" t="s">
        <v>714</v>
      </c>
      <c r="B27" s="1"/>
      <c r="C27" s="696" t="s">
        <v>677</v>
      </c>
      <c r="D27" s="666"/>
      <c r="E27" s="666"/>
      <c r="F27" s="666"/>
      <c r="G27" s="666"/>
      <c r="H27" s="667"/>
      <c r="I27" s="714" t="s">
        <v>676</v>
      </c>
      <c r="J27" s="666"/>
      <c r="K27" s="666"/>
      <c r="L27" s="666"/>
      <c r="M27" s="666"/>
      <c r="N27" s="667"/>
      <c r="O27" s="696" t="s">
        <v>674</v>
      </c>
      <c r="P27" s="666"/>
      <c r="Q27" s="666"/>
      <c r="R27" s="666"/>
      <c r="S27" s="666"/>
      <c r="T27" s="667"/>
      <c r="U27" s="714" t="s">
        <v>673</v>
      </c>
      <c r="V27" s="666"/>
      <c r="W27" s="666"/>
      <c r="X27" s="666"/>
      <c r="Y27" s="666"/>
      <c r="Z27" s="667"/>
    </row>
    <row r="28" spans="1:26" ht="12.75" customHeight="1" x14ac:dyDescent="0.2">
      <c r="A28" s="358"/>
      <c r="B28" s="1"/>
      <c r="C28" s="715" t="s">
        <v>638</v>
      </c>
      <c r="D28" s="716"/>
      <c r="E28" s="715" t="s">
        <v>639</v>
      </c>
      <c r="F28" s="716"/>
      <c r="G28" s="717" t="s">
        <v>700</v>
      </c>
      <c r="H28" s="718"/>
      <c r="I28" s="719" t="s">
        <v>638</v>
      </c>
      <c r="J28" s="716"/>
      <c r="K28" s="719" t="s">
        <v>639</v>
      </c>
      <c r="L28" s="716"/>
      <c r="M28" s="720" t="s">
        <v>700</v>
      </c>
      <c r="N28" s="718"/>
      <c r="O28" s="715" t="s">
        <v>638</v>
      </c>
      <c r="P28" s="716"/>
      <c r="Q28" s="715" t="s">
        <v>639</v>
      </c>
      <c r="R28" s="716"/>
      <c r="S28" s="717" t="s">
        <v>700</v>
      </c>
      <c r="T28" s="718"/>
      <c r="U28" s="719" t="s">
        <v>638</v>
      </c>
      <c r="V28" s="716"/>
      <c r="W28" s="719" t="s">
        <v>639</v>
      </c>
      <c r="X28" s="716"/>
      <c r="Y28" s="720" t="s">
        <v>700</v>
      </c>
      <c r="Z28" s="718"/>
    </row>
    <row r="29" spans="1:26" ht="12.75" customHeight="1" x14ac:dyDescent="0.2">
      <c r="A29" s="358"/>
      <c r="B29" s="1"/>
      <c r="C29" s="360" t="s">
        <v>701</v>
      </c>
      <c r="D29" s="361" t="s">
        <v>702</v>
      </c>
      <c r="E29" s="360" t="s">
        <v>701</v>
      </c>
      <c r="F29" s="361" t="s">
        <v>702</v>
      </c>
      <c r="G29" s="360" t="s">
        <v>703</v>
      </c>
      <c r="H29" s="362" t="s">
        <v>702</v>
      </c>
      <c r="I29" s="363" t="s">
        <v>701</v>
      </c>
      <c r="J29" s="364" t="s">
        <v>702</v>
      </c>
      <c r="K29" s="363" t="s">
        <v>701</v>
      </c>
      <c r="L29" s="364" t="s">
        <v>702</v>
      </c>
      <c r="M29" s="363" t="s">
        <v>701</v>
      </c>
      <c r="N29" s="364" t="s">
        <v>702</v>
      </c>
      <c r="O29" s="360" t="s">
        <v>701</v>
      </c>
      <c r="P29" s="361" t="s">
        <v>702</v>
      </c>
      <c r="Q29" s="360" t="s">
        <v>701</v>
      </c>
      <c r="R29" s="361" t="s">
        <v>702</v>
      </c>
      <c r="S29" s="360" t="s">
        <v>701</v>
      </c>
      <c r="T29" s="361" t="s">
        <v>702</v>
      </c>
      <c r="U29" s="299" t="s">
        <v>701</v>
      </c>
      <c r="V29" s="300" t="s">
        <v>702</v>
      </c>
      <c r="W29" s="299" t="s">
        <v>701</v>
      </c>
      <c r="X29" s="300" t="s">
        <v>702</v>
      </c>
      <c r="Y29" s="299" t="s">
        <v>701</v>
      </c>
      <c r="Z29" s="300" t="s">
        <v>702</v>
      </c>
    </row>
    <row r="30" spans="1:26" ht="12.75" customHeight="1" x14ac:dyDescent="0.2">
      <c r="A30" s="701" t="s">
        <v>647</v>
      </c>
      <c r="B30" s="301" t="s">
        <v>705</v>
      </c>
      <c r="C30" s="304"/>
      <c r="D30" s="329"/>
      <c r="E30" s="304">
        <v>2</v>
      </c>
      <c r="F30" s="305">
        <f t="shared" ref="F30:F33" si="43">E30/$G$37</f>
        <v>0.05</v>
      </c>
      <c r="G30" s="365">
        <v>2</v>
      </c>
      <c r="H30" s="305">
        <f t="shared" ref="H30:H34" si="44">G30/$G$37</f>
        <v>0.05</v>
      </c>
      <c r="I30" s="308"/>
      <c r="J30" s="366"/>
      <c r="K30" s="308">
        <v>2</v>
      </c>
      <c r="L30" s="309">
        <f t="shared" ref="L30:L31" si="45">K30/$M$37</f>
        <v>5.128205128205128E-2</v>
      </c>
      <c r="M30" s="367">
        <v>2</v>
      </c>
      <c r="N30" s="309">
        <f t="shared" ref="N30:N37" si="46">M30/$M$37</f>
        <v>5.128205128205128E-2</v>
      </c>
      <c r="O30" s="304"/>
      <c r="P30" s="329"/>
      <c r="Q30" s="304">
        <v>2</v>
      </c>
      <c r="R30" s="305">
        <f t="shared" ref="R30:R37" si="47">Q30/$S$37</f>
        <v>0.05</v>
      </c>
      <c r="S30" s="365">
        <v>2</v>
      </c>
      <c r="T30" s="305">
        <f t="shared" ref="T30:T37" si="48">S30/$S$37</f>
        <v>0.05</v>
      </c>
      <c r="U30" s="308"/>
      <c r="V30" s="366"/>
      <c r="W30" s="308"/>
      <c r="X30" s="309"/>
      <c r="Y30" s="367"/>
      <c r="Z30" s="309"/>
    </row>
    <row r="31" spans="1:26" ht="12.75" customHeight="1" x14ac:dyDescent="0.2">
      <c r="A31" s="702"/>
      <c r="B31" s="314" t="s">
        <v>706</v>
      </c>
      <c r="C31" s="315">
        <v>4</v>
      </c>
      <c r="D31" s="316">
        <f>C31/$G$37</f>
        <v>0.1</v>
      </c>
      <c r="E31" s="315">
        <v>23</v>
      </c>
      <c r="F31" s="316">
        <f t="shared" si="43"/>
        <v>0.57499999999999996</v>
      </c>
      <c r="G31" s="368">
        <v>27</v>
      </c>
      <c r="H31" s="316">
        <f t="shared" si="44"/>
        <v>0.67500000000000004</v>
      </c>
      <c r="I31" s="317">
        <v>4</v>
      </c>
      <c r="J31" s="318">
        <f t="shared" ref="J31:J33" si="49">I31/$M$37</f>
        <v>0.10256410256410256</v>
      </c>
      <c r="K31" s="317">
        <v>23</v>
      </c>
      <c r="L31" s="318">
        <f t="shared" si="45"/>
        <v>0.58974358974358976</v>
      </c>
      <c r="M31" s="369">
        <v>27</v>
      </c>
      <c r="N31" s="318">
        <f t="shared" si="46"/>
        <v>0.69230769230769229</v>
      </c>
      <c r="O31" s="315">
        <v>3</v>
      </c>
      <c r="P31" s="316">
        <f>O31/$S$37</f>
        <v>7.4999999999999997E-2</v>
      </c>
      <c r="Q31" s="315">
        <v>21</v>
      </c>
      <c r="R31" s="316">
        <f t="shared" si="47"/>
        <v>0.52500000000000002</v>
      </c>
      <c r="S31" s="368">
        <v>24</v>
      </c>
      <c r="T31" s="316">
        <f t="shared" si="48"/>
        <v>0.6</v>
      </c>
      <c r="U31" s="317">
        <v>5</v>
      </c>
      <c r="V31" s="318">
        <f>U31/$Y$37</f>
        <v>0.10204081632653061</v>
      </c>
      <c r="W31" s="317">
        <v>23</v>
      </c>
      <c r="X31" s="318">
        <f t="shared" ref="X31:X37" si="50">W31/$Y$37</f>
        <v>0.46938775510204084</v>
      </c>
      <c r="Y31" s="369">
        <f t="shared" ref="Y31:Y59" si="51">U31+W31</f>
        <v>28</v>
      </c>
      <c r="Z31" s="318">
        <f t="shared" ref="Z31:Z36" si="52">Y31/$Y$37</f>
        <v>0.5714285714285714</v>
      </c>
    </row>
    <row r="32" spans="1:26" ht="12.75" customHeight="1" x14ac:dyDescent="0.2">
      <c r="A32" s="702"/>
      <c r="B32" s="314" t="s">
        <v>708</v>
      </c>
      <c r="C32" s="315"/>
      <c r="D32" s="316"/>
      <c r="E32" s="315">
        <v>1</v>
      </c>
      <c r="F32" s="316">
        <f t="shared" si="43"/>
        <v>2.5000000000000001E-2</v>
      </c>
      <c r="G32" s="368">
        <v>1</v>
      </c>
      <c r="H32" s="316">
        <f t="shared" si="44"/>
        <v>2.5000000000000001E-2</v>
      </c>
      <c r="I32" s="317">
        <v>1</v>
      </c>
      <c r="J32" s="318">
        <f t="shared" si="49"/>
        <v>2.564102564102564E-2</v>
      </c>
      <c r="K32" s="317"/>
      <c r="L32" s="318"/>
      <c r="M32" s="369">
        <v>1</v>
      </c>
      <c r="N32" s="318">
        <f t="shared" si="46"/>
        <v>2.564102564102564E-2</v>
      </c>
      <c r="O32" s="315"/>
      <c r="P32" s="316"/>
      <c r="Q32" s="315">
        <v>2</v>
      </c>
      <c r="R32" s="316">
        <f t="shared" si="47"/>
        <v>0.05</v>
      </c>
      <c r="S32" s="368">
        <v>2</v>
      </c>
      <c r="T32" s="316">
        <f t="shared" si="48"/>
        <v>0.05</v>
      </c>
      <c r="U32" s="317"/>
      <c r="V32" s="318"/>
      <c r="W32" s="317">
        <v>3</v>
      </c>
      <c r="X32" s="318">
        <f t="shared" si="50"/>
        <v>6.1224489795918366E-2</v>
      </c>
      <c r="Y32" s="369">
        <f t="shared" si="51"/>
        <v>3</v>
      </c>
      <c r="Z32" s="318">
        <f t="shared" si="52"/>
        <v>6.1224489795918366E-2</v>
      </c>
    </row>
    <row r="33" spans="1:26" ht="12.75" customHeight="1" x14ac:dyDescent="0.2">
      <c r="A33" s="702"/>
      <c r="B33" s="314" t="s">
        <v>709</v>
      </c>
      <c r="C33" s="315">
        <v>1</v>
      </c>
      <c r="D33" s="316">
        <f t="shared" ref="D33:D34" si="53">C33/$G$37</f>
        <v>2.5000000000000001E-2</v>
      </c>
      <c r="E33" s="315">
        <v>7</v>
      </c>
      <c r="F33" s="316">
        <f t="shared" si="43"/>
        <v>0.17499999999999999</v>
      </c>
      <c r="G33" s="368">
        <v>8</v>
      </c>
      <c r="H33" s="316">
        <f t="shared" si="44"/>
        <v>0.2</v>
      </c>
      <c r="I33" s="317">
        <v>1</v>
      </c>
      <c r="J33" s="318">
        <f t="shared" si="49"/>
        <v>2.564102564102564E-2</v>
      </c>
      <c r="K33" s="317">
        <v>5</v>
      </c>
      <c r="L33" s="318">
        <f t="shared" ref="L33:L35" si="54">K33/$M$37</f>
        <v>0.12820512820512819</v>
      </c>
      <c r="M33" s="369">
        <v>6</v>
      </c>
      <c r="N33" s="318">
        <f t="shared" si="46"/>
        <v>0.15384615384615385</v>
      </c>
      <c r="O33" s="315">
        <v>2</v>
      </c>
      <c r="P33" s="316">
        <f>O33/$S$37</f>
        <v>0.05</v>
      </c>
      <c r="Q33" s="315">
        <v>6</v>
      </c>
      <c r="R33" s="316">
        <f t="shared" si="47"/>
        <v>0.15</v>
      </c>
      <c r="S33" s="368">
        <v>8</v>
      </c>
      <c r="T33" s="316">
        <f t="shared" si="48"/>
        <v>0.2</v>
      </c>
      <c r="U33" s="317">
        <v>1</v>
      </c>
      <c r="V33" s="318">
        <f>U33/$Y$37</f>
        <v>2.0408163265306121E-2</v>
      </c>
      <c r="W33" s="317">
        <v>8</v>
      </c>
      <c r="X33" s="318">
        <f t="shared" si="50"/>
        <v>0.16326530612244897</v>
      </c>
      <c r="Y33" s="369">
        <f t="shared" si="51"/>
        <v>9</v>
      </c>
      <c r="Z33" s="318">
        <f t="shared" si="52"/>
        <v>0.18367346938775511</v>
      </c>
    </row>
    <row r="34" spans="1:26" ht="12.75" customHeight="1" x14ac:dyDescent="0.2">
      <c r="A34" s="702"/>
      <c r="B34" s="314" t="s">
        <v>710</v>
      </c>
      <c r="C34" s="315">
        <v>1</v>
      </c>
      <c r="D34" s="316">
        <f t="shared" si="53"/>
        <v>2.5000000000000001E-2</v>
      </c>
      <c r="E34" s="315"/>
      <c r="F34" s="316"/>
      <c r="G34" s="368">
        <v>1</v>
      </c>
      <c r="H34" s="316">
        <f t="shared" si="44"/>
        <v>2.5000000000000001E-2</v>
      </c>
      <c r="I34" s="317"/>
      <c r="J34" s="318"/>
      <c r="K34" s="317">
        <v>1</v>
      </c>
      <c r="L34" s="318">
        <f t="shared" si="54"/>
        <v>2.564102564102564E-2</v>
      </c>
      <c r="M34" s="369">
        <v>1</v>
      </c>
      <c r="N34" s="318">
        <f t="shared" si="46"/>
        <v>2.564102564102564E-2</v>
      </c>
      <c r="O34" s="315"/>
      <c r="P34" s="316"/>
      <c r="Q34" s="315">
        <v>2</v>
      </c>
      <c r="R34" s="316">
        <f t="shared" si="47"/>
        <v>0.05</v>
      </c>
      <c r="S34" s="368">
        <v>2</v>
      </c>
      <c r="T34" s="316">
        <f t="shared" si="48"/>
        <v>0.05</v>
      </c>
      <c r="U34" s="317"/>
      <c r="V34" s="318"/>
      <c r="W34" s="317">
        <v>3</v>
      </c>
      <c r="X34" s="318">
        <f t="shared" si="50"/>
        <v>6.1224489795918366E-2</v>
      </c>
      <c r="Y34" s="369">
        <f t="shared" si="51"/>
        <v>3</v>
      </c>
      <c r="Z34" s="318">
        <f t="shared" si="52"/>
        <v>6.1224489795918366E-2</v>
      </c>
    </row>
    <row r="35" spans="1:26" ht="12.75" customHeight="1" x14ac:dyDescent="0.2">
      <c r="A35" s="702"/>
      <c r="B35" s="314" t="s">
        <v>711</v>
      </c>
      <c r="C35" s="315"/>
      <c r="D35" s="316"/>
      <c r="E35" s="315"/>
      <c r="F35" s="316"/>
      <c r="G35" s="368"/>
      <c r="H35" s="316"/>
      <c r="I35" s="317"/>
      <c r="J35" s="318"/>
      <c r="K35" s="317">
        <v>1</v>
      </c>
      <c r="L35" s="318">
        <f t="shared" si="54"/>
        <v>2.564102564102564E-2</v>
      </c>
      <c r="M35" s="369">
        <v>1</v>
      </c>
      <c r="N35" s="318">
        <f t="shared" si="46"/>
        <v>2.564102564102564E-2</v>
      </c>
      <c r="O35" s="315"/>
      <c r="P35" s="316"/>
      <c r="Q35" s="315"/>
      <c r="R35" s="316">
        <f t="shared" si="47"/>
        <v>0</v>
      </c>
      <c r="S35" s="368"/>
      <c r="T35" s="316">
        <f t="shared" si="48"/>
        <v>0</v>
      </c>
      <c r="U35" s="317"/>
      <c r="V35" s="318"/>
      <c r="W35" s="317">
        <v>4</v>
      </c>
      <c r="X35" s="318">
        <f t="shared" si="50"/>
        <v>8.1632653061224483E-2</v>
      </c>
      <c r="Y35" s="369">
        <f t="shared" si="51"/>
        <v>4</v>
      </c>
      <c r="Z35" s="318">
        <f t="shared" si="52"/>
        <v>8.1632653061224483E-2</v>
      </c>
    </row>
    <row r="36" spans="1:26" ht="12.75" customHeight="1" x14ac:dyDescent="0.2">
      <c r="A36" s="702"/>
      <c r="B36" s="314" t="s">
        <v>712</v>
      </c>
      <c r="C36" s="315"/>
      <c r="D36" s="316"/>
      <c r="E36" s="315">
        <v>1</v>
      </c>
      <c r="F36" s="316">
        <f t="shared" ref="F36:F37" si="55">E36/$G$37</f>
        <v>2.5000000000000001E-2</v>
      </c>
      <c r="G36" s="368">
        <v>1</v>
      </c>
      <c r="H36" s="316">
        <f t="shared" ref="H36:H37" si="56">G36/$G$37</f>
        <v>2.5000000000000001E-2</v>
      </c>
      <c r="I36" s="317">
        <v>1</v>
      </c>
      <c r="J36" s="318">
        <f t="shared" ref="J36:J37" si="57">I36/$M$37</f>
        <v>2.564102564102564E-2</v>
      </c>
      <c r="K36" s="317"/>
      <c r="L36" s="318"/>
      <c r="M36" s="369">
        <v>1</v>
      </c>
      <c r="N36" s="318">
        <f t="shared" si="46"/>
        <v>2.564102564102564E-2</v>
      </c>
      <c r="O36" s="315">
        <v>1</v>
      </c>
      <c r="P36" s="316">
        <f t="shared" ref="P36:P37" si="58">O36/$S$37</f>
        <v>2.5000000000000001E-2</v>
      </c>
      <c r="Q36" s="315">
        <v>1</v>
      </c>
      <c r="R36" s="316">
        <f t="shared" si="47"/>
        <v>2.5000000000000001E-2</v>
      </c>
      <c r="S36" s="368">
        <v>2</v>
      </c>
      <c r="T36" s="316">
        <f t="shared" si="48"/>
        <v>0.05</v>
      </c>
      <c r="U36" s="317"/>
      <c r="V36" s="318"/>
      <c r="W36" s="317">
        <v>2</v>
      </c>
      <c r="X36" s="318">
        <f t="shared" si="50"/>
        <v>4.0816326530612242E-2</v>
      </c>
      <c r="Y36" s="369">
        <f t="shared" si="51"/>
        <v>2</v>
      </c>
      <c r="Z36" s="318">
        <f t="shared" si="52"/>
        <v>4.0816326530612242E-2</v>
      </c>
    </row>
    <row r="37" spans="1:26" ht="12.75" customHeight="1" x14ac:dyDescent="0.25">
      <c r="A37" s="703"/>
      <c r="B37" s="320" t="s">
        <v>640</v>
      </c>
      <c r="C37" s="321">
        <v>6</v>
      </c>
      <c r="D37" s="323">
        <f>C37/$G$37</f>
        <v>0.15</v>
      </c>
      <c r="E37" s="321">
        <v>34</v>
      </c>
      <c r="F37" s="323">
        <f t="shared" si="55"/>
        <v>0.85</v>
      </c>
      <c r="G37" s="370">
        <v>40</v>
      </c>
      <c r="H37" s="323">
        <f t="shared" si="56"/>
        <v>1</v>
      </c>
      <c r="I37" s="324">
        <v>7</v>
      </c>
      <c r="J37" s="325">
        <f t="shared" si="57"/>
        <v>0.17948717948717949</v>
      </c>
      <c r="K37" s="324">
        <v>32</v>
      </c>
      <c r="L37" s="325">
        <f>K37/$M$37</f>
        <v>0.82051282051282048</v>
      </c>
      <c r="M37" s="371">
        <v>39</v>
      </c>
      <c r="N37" s="325">
        <f t="shared" si="46"/>
        <v>1</v>
      </c>
      <c r="O37" s="321">
        <v>6</v>
      </c>
      <c r="P37" s="323">
        <f t="shared" si="58"/>
        <v>0.15</v>
      </c>
      <c r="Q37" s="321">
        <v>34</v>
      </c>
      <c r="R37" s="323">
        <f t="shared" si="47"/>
        <v>0.85</v>
      </c>
      <c r="S37" s="370">
        <v>40</v>
      </c>
      <c r="T37" s="323">
        <f t="shared" si="48"/>
        <v>1</v>
      </c>
      <c r="U37" s="324">
        <v>6</v>
      </c>
      <c r="V37" s="347">
        <f>U37/$Y$37</f>
        <v>0.12244897959183673</v>
      </c>
      <c r="W37" s="324">
        <f>SUM(W31:W36)</f>
        <v>43</v>
      </c>
      <c r="X37" s="347">
        <f t="shared" si="50"/>
        <v>0.87755102040816324</v>
      </c>
      <c r="Y37" s="372">
        <f t="shared" si="51"/>
        <v>49</v>
      </c>
      <c r="Z37" s="325">
        <v>1</v>
      </c>
    </row>
    <row r="38" spans="1:26" ht="12.75" customHeight="1" x14ac:dyDescent="0.2">
      <c r="A38" s="701" t="s">
        <v>649</v>
      </c>
      <c r="B38" s="301" t="s">
        <v>705</v>
      </c>
      <c r="C38" s="304"/>
      <c r="D38" s="329"/>
      <c r="E38" s="304"/>
      <c r="F38" s="329"/>
      <c r="G38" s="365"/>
      <c r="H38" s="373"/>
      <c r="I38" s="308"/>
      <c r="J38" s="366"/>
      <c r="K38" s="308">
        <v>1</v>
      </c>
      <c r="L38" s="309">
        <f>K38/$M$45</f>
        <v>1.4925373134328358E-2</v>
      </c>
      <c r="M38" s="367">
        <v>1</v>
      </c>
      <c r="N38" s="309">
        <f>M38/$M$45</f>
        <v>1.4925373134328358E-2</v>
      </c>
      <c r="O38" s="304"/>
      <c r="P38" s="329"/>
      <c r="Q38" s="304"/>
      <c r="R38" s="329"/>
      <c r="S38" s="365"/>
      <c r="T38" s="373"/>
      <c r="U38" s="308"/>
      <c r="V38" s="366"/>
      <c r="W38" s="308">
        <v>1</v>
      </c>
      <c r="X38" s="309">
        <f t="shared" ref="X38:X45" si="59">W38/$Y$45</f>
        <v>1.6129032258064516E-2</v>
      </c>
      <c r="Y38" s="308">
        <f t="shared" si="51"/>
        <v>1</v>
      </c>
      <c r="Z38" s="309">
        <f t="shared" ref="Z38:Z44" si="60">Y38/$Y$45</f>
        <v>1.6129032258064516E-2</v>
      </c>
    </row>
    <row r="39" spans="1:26" ht="12.75" customHeight="1" x14ac:dyDescent="0.2">
      <c r="A39" s="702"/>
      <c r="B39" s="314" t="s">
        <v>706</v>
      </c>
      <c r="C39" s="315"/>
      <c r="D39" s="374"/>
      <c r="E39" s="315"/>
      <c r="F39" s="374"/>
      <c r="G39" s="368"/>
      <c r="H39" s="375"/>
      <c r="I39" s="317"/>
      <c r="J39" s="376"/>
      <c r="K39" s="317"/>
      <c r="L39" s="318"/>
      <c r="M39" s="369"/>
      <c r="N39" s="318"/>
      <c r="O39" s="315"/>
      <c r="P39" s="374"/>
      <c r="Q39" s="315">
        <v>7</v>
      </c>
      <c r="R39" s="316">
        <f t="shared" ref="R39:R45" si="61">Q39/$S$45</f>
        <v>0.11864406779661017</v>
      </c>
      <c r="S39" s="368">
        <v>7</v>
      </c>
      <c r="T39" s="316">
        <f t="shared" ref="T39:T45" si="62">S39/$S$45</f>
        <v>0.11864406779661017</v>
      </c>
      <c r="U39" s="317">
        <v>6</v>
      </c>
      <c r="V39" s="318">
        <f t="shared" ref="V39:V41" si="63">U39/$Y$45</f>
        <v>9.6774193548387094E-2</v>
      </c>
      <c r="W39" s="317">
        <v>27</v>
      </c>
      <c r="X39" s="318">
        <f t="shared" si="59"/>
        <v>0.43548387096774194</v>
      </c>
      <c r="Y39" s="317">
        <f t="shared" si="51"/>
        <v>33</v>
      </c>
      <c r="Z39" s="318">
        <f t="shared" si="60"/>
        <v>0.532258064516129</v>
      </c>
    </row>
    <row r="40" spans="1:26" ht="12.75" customHeight="1" x14ac:dyDescent="0.2">
      <c r="A40" s="702"/>
      <c r="B40" s="314" t="s">
        <v>708</v>
      </c>
      <c r="C40" s="315">
        <v>1</v>
      </c>
      <c r="D40" s="316">
        <f t="shared" ref="D40:D43" si="64">C40/$G$45</f>
        <v>1.4492753623188406E-2</v>
      </c>
      <c r="E40" s="315">
        <v>2</v>
      </c>
      <c r="F40" s="316">
        <f t="shared" ref="F40:F45" si="65">E40/$G$45</f>
        <v>2.8985507246376812E-2</v>
      </c>
      <c r="G40" s="368">
        <v>3</v>
      </c>
      <c r="H40" s="316">
        <f t="shared" ref="H40:H45" si="66">G40/$G$45</f>
        <v>4.3478260869565216E-2</v>
      </c>
      <c r="I40" s="317"/>
      <c r="J40" s="376"/>
      <c r="K40" s="317">
        <v>2</v>
      </c>
      <c r="L40" s="318">
        <f t="shared" ref="L40:L45" si="67">K40/$M$45</f>
        <v>2.9850746268656716E-2</v>
      </c>
      <c r="M40" s="369">
        <v>2</v>
      </c>
      <c r="N40" s="318">
        <f t="shared" ref="N40:N45" si="68">M40/$M$45</f>
        <v>2.9850746268656716E-2</v>
      </c>
      <c r="O40" s="315"/>
      <c r="P40" s="374"/>
      <c r="Q40" s="315">
        <v>3</v>
      </c>
      <c r="R40" s="316">
        <f t="shared" si="61"/>
        <v>5.0847457627118647E-2</v>
      </c>
      <c r="S40" s="368">
        <v>3</v>
      </c>
      <c r="T40" s="316">
        <f t="shared" si="62"/>
        <v>5.0847457627118647E-2</v>
      </c>
      <c r="U40" s="317">
        <v>1</v>
      </c>
      <c r="V40" s="318">
        <f t="shared" si="63"/>
        <v>1.6129032258064516E-2</v>
      </c>
      <c r="W40" s="317">
        <v>3</v>
      </c>
      <c r="X40" s="318">
        <f t="shared" si="59"/>
        <v>4.8387096774193547E-2</v>
      </c>
      <c r="Y40" s="317">
        <f t="shared" si="51"/>
        <v>4</v>
      </c>
      <c r="Z40" s="318">
        <f t="shared" si="60"/>
        <v>6.4516129032258063E-2</v>
      </c>
    </row>
    <row r="41" spans="1:26" ht="12.75" customHeight="1" x14ac:dyDescent="0.2">
      <c r="A41" s="702"/>
      <c r="B41" s="314" t="s">
        <v>709</v>
      </c>
      <c r="C41" s="315">
        <v>7</v>
      </c>
      <c r="D41" s="316">
        <f t="shared" si="64"/>
        <v>0.10144927536231885</v>
      </c>
      <c r="E41" s="315">
        <v>25</v>
      </c>
      <c r="F41" s="316">
        <f t="shared" si="65"/>
        <v>0.36231884057971014</v>
      </c>
      <c r="G41" s="368">
        <v>32</v>
      </c>
      <c r="H41" s="316">
        <f t="shared" si="66"/>
        <v>0.46376811594202899</v>
      </c>
      <c r="I41" s="317">
        <v>5</v>
      </c>
      <c r="J41" s="318">
        <f t="shared" ref="J41:J43" si="69">I41/$M$45</f>
        <v>7.4626865671641784E-2</v>
      </c>
      <c r="K41" s="317">
        <v>27</v>
      </c>
      <c r="L41" s="318">
        <f t="shared" si="67"/>
        <v>0.40298507462686567</v>
      </c>
      <c r="M41" s="369">
        <v>32</v>
      </c>
      <c r="N41" s="318">
        <f t="shared" si="68"/>
        <v>0.47761194029850745</v>
      </c>
      <c r="O41" s="315">
        <v>4</v>
      </c>
      <c r="P41" s="316">
        <f t="shared" ref="P41:P45" si="70">O41/$S$45</f>
        <v>6.7796610169491525E-2</v>
      </c>
      <c r="Q41" s="315">
        <v>12</v>
      </c>
      <c r="R41" s="316">
        <f t="shared" si="61"/>
        <v>0.20338983050847459</v>
      </c>
      <c r="S41" s="368">
        <v>16</v>
      </c>
      <c r="T41" s="316">
        <f t="shared" si="62"/>
        <v>0.2711864406779661</v>
      </c>
      <c r="U41" s="317">
        <v>3</v>
      </c>
      <c r="V41" s="318">
        <f t="shared" si="63"/>
        <v>4.8387096774193547E-2</v>
      </c>
      <c r="W41" s="317">
        <v>7</v>
      </c>
      <c r="X41" s="318">
        <f t="shared" si="59"/>
        <v>0.11290322580645161</v>
      </c>
      <c r="Y41" s="317">
        <f t="shared" si="51"/>
        <v>10</v>
      </c>
      <c r="Z41" s="318">
        <f t="shared" si="60"/>
        <v>0.16129032258064516</v>
      </c>
    </row>
    <row r="42" spans="1:26" ht="12.75" customHeight="1" x14ac:dyDescent="0.2">
      <c r="A42" s="702"/>
      <c r="B42" s="314" t="s">
        <v>710</v>
      </c>
      <c r="C42" s="315">
        <v>1</v>
      </c>
      <c r="D42" s="316">
        <f t="shared" si="64"/>
        <v>1.4492753623188406E-2</v>
      </c>
      <c r="E42" s="315">
        <v>2</v>
      </c>
      <c r="F42" s="316">
        <f t="shared" si="65"/>
        <v>2.8985507246376812E-2</v>
      </c>
      <c r="G42" s="368">
        <v>3</v>
      </c>
      <c r="H42" s="316">
        <f t="shared" si="66"/>
        <v>4.3478260869565216E-2</v>
      </c>
      <c r="I42" s="317">
        <v>2</v>
      </c>
      <c r="J42" s="318">
        <f t="shared" si="69"/>
        <v>2.9850746268656716E-2</v>
      </c>
      <c r="K42" s="317">
        <v>3</v>
      </c>
      <c r="L42" s="318">
        <f t="shared" si="67"/>
        <v>4.4776119402985072E-2</v>
      </c>
      <c r="M42" s="369">
        <v>5</v>
      </c>
      <c r="N42" s="318">
        <f t="shared" si="68"/>
        <v>7.4626865671641784E-2</v>
      </c>
      <c r="O42" s="315">
        <v>2</v>
      </c>
      <c r="P42" s="316">
        <f t="shared" si="70"/>
        <v>3.3898305084745763E-2</v>
      </c>
      <c r="Q42" s="315">
        <v>2</v>
      </c>
      <c r="R42" s="316">
        <f t="shared" si="61"/>
        <v>3.3898305084745763E-2</v>
      </c>
      <c r="S42" s="368">
        <v>4</v>
      </c>
      <c r="T42" s="316">
        <f t="shared" si="62"/>
        <v>6.7796610169491525E-2</v>
      </c>
      <c r="U42" s="317"/>
      <c r="V42" s="318"/>
      <c r="W42" s="317">
        <v>2</v>
      </c>
      <c r="X42" s="318">
        <f t="shared" si="59"/>
        <v>3.2258064516129031E-2</v>
      </c>
      <c r="Y42" s="317">
        <f t="shared" si="51"/>
        <v>2</v>
      </c>
      <c r="Z42" s="318">
        <f t="shared" si="60"/>
        <v>3.2258064516129031E-2</v>
      </c>
    </row>
    <row r="43" spans="1:26" ht="12.75" customHeight="1" x14ac:dyDescent="0.2">
      <c r="A43" s="702"/>
      <c r="B43" s="314" t="s">
        <v>711</v>
      </c>
      <c r="C43" s="315">
        <v>5</v>
      </c>
      <c r="D43" s="316">
        <f t="shared" si="64"/>
        <v>7.2463768115942032E-2</v>
      </c>
      <c r="E43" s="315">
        <v>25</v>
      </c>
      <c r="F43" s="316">
        <f t="shared" si="65"/>
        <v>0.36231884057971014</v>
      </c>
      <c r="G43" s="368">
        <v>30</v>
      </c>
      <c r="H43" s="316">
        <f t="shared" si="66"/>
        <v>0.43478260869565216</v>
      </c>
      <c r="I43" s="317">
        <v>5</v>
      </c>
      <c r="J43" s="318">
        <f t="shared" si="69"/>
        <v>7.4626865671641784E-2</v>
      </c>
      <c r="K43" s="317">
        <v>21</v>
      </c>
      <c r="L43" s="318">
        <f t="shared" si="67"/>
        <v>0.31343283582089554</v>
      </c>
      <c r="M43" s="369">
        <v>26</v>
      </c>
      <c r="N43" s="318">
        <f t="shared" si="68"/>
        <v>0.38805970149253732</v>
      </c>
      <c r="O43" s="315">
        <v>3</v>
      </c>
      <c r="P43" s="316">
        <f t="shared" si="70"/>
        <v>5.0847457627118647E-2</v>
      </c>
      <c r="Q43" s="315">
        <v>25</v>
      </c>
      <c r="R43" s="316">
        <f t="shared" si="61"/>
        <v>0.42372881355932202</v>
      </c>
      <c r="S43" s="368">
        <v>28</v>
      </c>
      <c r="T43" s="316">
        <f t="shared" si="62"/>
        <v>0.47457627118644069</v>
      </c>
      <c r="U43" s="317"/>
      <c r="V43" s="318"/>
      <c r="W43" s="317">
        <v>10</v>
      </c>
      <c r="X43" s="318">
        <f t="shared" si="59"/>
        <v>0.16129032258064516</v>
      </c>
      <c r="Y43" s="317">
        <f t="shared" si="51"/>
        <v>10</v>
      </c>
      <c r="Z43" s="318">
        <f t="shared" si="60"/>
        <v>0.16129032258064516</v>
      </c>
    </row>
    <row r="44" spans="1:26" ht="12.75" customHeight="1" x14ac:dyDescent="0.2">
      <c r="A44" s="702"/>
      <c r="B44" s="314" t="s">
        <v>712</v>
      </c>
      <c r="C44" s="315"/>
      <c r="D44" s="316"/>
      <c r="E44" s="315">
        <v>1</v>
      </c>
      <c r="F44" s="316">
        <f t="shared" si="65"/>
        <v>1.4492753623188406E-2</v>
      </c>
      <c r="G44" s="368">
        <v>1</v>
      </c>
      <c r="H44" s="316">
        <f t="shared" si="66"/>
        <v>1.4492753623188406E-2</v>
      </c>
      <c r="I44" s="317"/>
      <c r="J44" s="318"/>
      <c r="K44" s="317">
        <v>1</v>
      </c>
      <c r="L44" s="318">
        <f t="shared" si="67"/>
        <v>1.4925373134328358E-2</v>
      </c>
      <c r="M44" s="369">
        <v>1</v>
      </c>
      <c r="N44" s="318">
        <f t="shared" si="68"/>
        <v>1.4925373134328358E-2</v>
      </c>
      <c r="O44" s="315"/>
      <c r="P44" s="316">
        <f t="shared" si="70"/>
        <v>0</v>
      </c>
      <c r="Q44" s="315">
        <v>1</v>
      </c>
      <c r="R44" s="316">
        <f t="shared" si="61"/>
        <v>1.6949152542372881E-2</v>
      </c>
      <c r="S44" s="368">
        <v>1</v>
      </c>
      <c r="T44" s="316">
        <f t="shared" si="62"/>
        <v>1.6949152542372881E-2</v>
      </c>
      <c r="U44" s="317"/>
      <c r="V44" s="318"/>
      <c r="W44" s="317">
        <v>2</v>
      </c>
      <c r="X44" s="318">
        <f t="shared" si="59"/>
        <v>3.2258064516129031E-2</v>
      </c>
      <c r="Y44" s="317">
        <f t="shared" si="51"/>
        <v>2</v>
      </c>
      <c r="Z44" s="318">
        <f t="shared" si="60"/>
        <v>3.2258064516129031E-2</v>
      </c>
    </row>
    <row r="45" spans="1:26" ht="12.75" customHeight="1" x14ac:dyDescent="0.25">
      <c r="A45" s="703"/>
      <c r="B45" s="320" t="s">
        <v>640</v>
      </c>
      <c r="C45" s="321">
        <v>14</v>
      </c>
      <c r="D45" s="323">
        <f>C45/$G$45</f>
        <v>0.20289855072463769</v>
      </c>
      <c r="E45" s="321">
        <v>55</v>
      </c>
      <c r="F45" s="323">
        <f t="shared" si="65"/>
        <v>0.79710144927536231</v>
      </c>
      <c r="G45" s="370">
        <v>69</v>
      </c>
      <c r="H45" s="323">
        <f t="shared" si="66"/>
        <v>1</v>
      </c>
      <c r="I45" s="324">
        <v>12</v>
      </c>
      <c r="J45" s="325">
        <f>I45/$M$45</f>
        <v>0.17910447761194029</v>
      </c>
      <c r="K45" s="324">
        <v>55</v>
      </c>
      <c r="L45" s="325">
        <f t="shared" si="67"/>
        <v>0.82089552238805974</v>
      </c>
      <c r="M45" s="371">
        <v>67</v>
      </c>
      <c r="N45" s="325">
        <f t="shared" si="68"/>
        <v>1</v>
      </c>
      <c r="O45" s="321">
        <v>9</v>
      </c>
      <c r="P45" s="323">
        <f t="shared" si="70"/>
        <v>0.15254237288135594</v>
      </c>
      <c r="Q45" s="321">
        <v>50</v>
      </c>
      <c r="R45" s="323">
        <f t="shared" si="61"/>
        <v>0.84745762711864403</v>
      </c>
      <c r="S45" s="370">
        <v>59</v>
      </c>
      <c r="T45" s="323">
        <f t="shared" si="62"/>
        <v>1</v>
      </c>
      <c r="U45" s="324">
        <v>10</v>
      </c>
      <c r="V45" s="325">
        <f>U45/$Y$45</f>
        <v>0.16129032258064516</v>
      </c>
      <c r="W45" s="324">
        <f>SUM(W38:W44)</f>
        <v>52</v>
      </c>
      <c r="X45" s="325">
        <f t="shared" si="59"/>
        <v>0.83870967741935487</v>
      </c>
      <c r="Y45" s="324">
        <f t="shared" si="51"/>
        <v>62</v>
      </c>
      <c r="Z45" s="325">
        <v>1</v>
      </c>
    </row>
    <row r="46" spans="1:26" ht="12.75" customHeight="1" x14ac:dyDescent="0.2">
      <c r="A46" s="694" t="s">
        <v>650</v>
      </c>
      <c r="B46" s="301" t="s">
        <v>705</v>
      </c>
      <c r="C46" s="304"/>
      <c r="D46" s="329"/>
      <c r="E46" s="304">
        <v>2</v>
      </c>
      <c r="F46" s="305">
        <f t="shared" ref="F46:F53" si="71">E46/$G$53</f>
        <v>3.2258064516129031E-2</v>
      </c>
      <c r="G46" s="365">
        <v>2</v>
      </c>
      <c r="H46" s="305">
        <f t="shared" ref="H46:H53" si="72">G46/$G$53</f>
        <v>3.2258064516129031E-2</v>
      </c>
      <c r="I46" s="308"/>
      <c r="J46" s="366"/>
      <c r="K46" s="308">
        <v>2</v>
      </c>
      <c r="L46" s="309">
        <f t="shared" ref="L46:L50" si="73">K46/$M$53</f>
        <v>3.5714285714285712E-2</v>
      </c>
      <c r="M46" s="367">
        <v>2</v>
      </c>
      <c r="N46" s="309">
        <f t="shared" ref="N46:N53" si="74">M46/$M$53</f>
        <v>3.5714285714285712E-2</v>
      </c>
      <c r="O46" s="304"/>
      <c r="P46" s="329"/>
      <c r="Q46" s="304">
        <v>1</v>
      </c>
      <c r="R46" s="305">
        <f t="shared" ref="R46:R53" si="75">Q46/$S$53</f>
        <v>1.5873015873015872E-2</v>
      </c>
      <c r="S46" s="365">
        <v>1</v>
      </c>
      <c r="T46" s="305">
        <f t="shared" ref="T46:T53" si="76">S46/$S$53</f>
        <v>1.5873015873015872E-2</v>
      </c>
      <c r="U46" s="308"/>
      <c r="V46" s="366"/>
      <c r="W46" s="308">
        <v>1</v>
      </c>
      <c r="X46" s="309">
        <f t="shared" ref="X46:X53" si="77">W46/$Y$53</f>
        <v>1.3513513513513514E-2</v>
      </c>
      <c r="Y46" s="308">
        <f t="shared" si="51"/>
        <v>1</v>
      </c>
      <c r="Z46" s="309">
        <f t="shared" ref="Z46:Z52" si="78">Y46/$Y$53</f>
        <v>1.3513513513513514E-2</v>
      </c>
    </row>
    <row r="47" spans="1:26" ht="12.75" customHeight="1" x14ac:dyDescent="0.2">
      <c r="A47" s="673"/>
      <c r="B47" s="314" t="s">
        <v>706</v>
      </c>
      <c r="C47" s="315">
        <v>5</v>
      </c>
      <c r="D47" s="316">
        <f t="shared" ref="D47:D53" si="79">C47/$G$53</f>
        <v>8.0645161290322578E-2</v>
      </c>
      <c r="E47" s="315">
        <v>30</v>
      </c>
      <c r="F47" s="316">
        <f t="shared" si="71"/>
        <v>0.4838709677419355</v>
      </c>
      <c r="G47" s="368">
        <v>35</v>
      </c>
      <c r="H47" s="316">
        <f t="shared" si="72"/>
        <v>0.56451612903225812</v>
      </c>
      <c r="I47" s="317">
        <v>5</v>
      </c>
      <c r="J47" s="318">
        <f t="shared" ref="J47:J50" si="80">I47/$M$53</f>
        <v>8.9285714285714288E-2</v>
      </c>
      <c r="K47" s="317">
        <v>26</v>
      </c>
      <c r="L47" s="318">
        <f t="shared" si="73"/>
        <v>0.4642857142857143</v>
      </c>
      <c r="M47" s="369">
        <v>31</v>
      </c>
      <c r="N47" s="318">
        <f t="shared" si="74"/>
        <v>0.5535714285714286</v>
      </c>
      <c r="O47" s="315">
        <v>6</v>
      </c>
      <c r="P47" s="316">
        <f t="shared" ref="P47:P53" si="81">O47/$S$53</f>
        <v>9.5238095238095233E-2</v>
      </c>
      <c r="Q47" s="315">
        <v>28</v>
      </c>
      <c r="R47" s="316">
        <f t="shared" si="75"/>
        <v>0.44444444444444442</v>
      </c>
      <c r="S47" s="368">
        <v>34</v>
      </c>
      <c r="T47" s="316">
        <f t="shared" si="76"/>
        <v>0.53968253968253965</v>
      </c>
      <c r="U47" s="317">
        <v>10</v>
      </c>
      <c r="V47" s="318">
        <f t="shared" ref="V47:V53" si="82">U47/$Y$53</f>
        <v>0.13513513513513514</v>
      </c>
      <c r="W47" s="317">
        <v>33</v>
      </c>
      <c r="X47" s="318">
        <f t="shared" si="77"/>
        <v>0.44594594594594594</v>
      </c>
      <c r="Y47" s="317">
        <f t="shared" si="51"/>
        <v>43</v>
      </c>
      <c r="Z47" s="318">
        <f t="shared" si="78"/>
        <v>0.58108108108108103</v>
      </c>
    </row>
    <row r="48" spans="1:26" ht="12.75" customHeight="1" x14ac:dyDescent="0.2">
      <c r="A48" s="673"/>
      <c r="B48" s="314" t="s">
        <v>708</v>
      </c>
      <c r="C48" s="315">
        <v>4</v>
      </c>
      <c r="D48" s="316">
        <f t="shared" si="79"/>
        <v>6.4516129032258063E-2</v>
      </c>
      <c r="E48" s="315">
        <v>8</v>
      </c>
      <c r="F48" s="316">
        <f t="shared" si="71"/>
        <v>0.12903225806451613</v>
      </c>
      <c r="G48" s="368">
        <v>12</v>
      </c>
      <c r="H48" s="316">
        <f t="shared" si="72"/>
        <v>0.19354838709677419</v>
      </c>
      <c r="I48" s="317">
        <v>1</v>
      </c>
      <c r="J48" s="318">
        <f t="shared" si="80"/>
        <v>1.7857142857142856E-2</v>
      </c>
      <c r="K48" s="317">
        <v>7</v>
      </c>
      <c r="L48" s="318">
        <f t="shared" si="73"/>
        <v>0.125</v>
      </c>
      <c r="M48" s="369">
        <v>8</v>
      </c>
      <c r="N48" s="318">
        <f t="shared" si="74"/>
        <v>0.14285714285714285</v>
      </c>
      <c r="O48" s="315">
        <v>2</v>
      </c>
      <c r="P48" s="316">
        <f t="shared" si="81"/>
        <v>3.1746031746031744E-2</v>
      </c>
      <c r="Q48" s="315">
        <v>11</v>
      </c>
      <c r="R48" s="316">
        <f t="shared" si="75"/>
        <v>0.17460317460317459</v>
      </c>
      <c r="S48" s="368">
        <v>13</v>
      </c>
      <c r="T48" s="316">
        <f t="shared" si="76"/>
        <v>0.20634920634920634</v>
      </c>
      <c r="U48" s="317">
        <v>3</v>
      </c>
      <c r="V48" s="318">
        <f t="shared" si="82"/>
        <v>4.0540540540540543E-2</v>
      </c>
      <c r="W48" s="317">
        <v>8</v>
      </c>
      <c r="X48" s="318">
        <f t="shared" si="77"/>
        <v>0.10810810810810811</v>
      </c>
      <c r="Y48" s="317">
        <f t="shared" si="51"/>
        <v>11</v>
      </c>
      <c r="Z48" s="318">
        <f t="shared" si="78"/>
        <v>0.14864864864864866</v>
      </c>
    </row>
    <row r="49" spans="1:26" ht="12.75" customHeight="1" x14ac:dyDescent="0.2">
      <c r="A49" s="673"/>
      <c r="B49" s="314" t="s">
        <v>709</v>
      </c>
      <c r="C49" s="315">
        <v>1</v>
      </c>
      <c r="D49" s="316">
        <f t="shared" si="79"/>
        <v>1.6129032258064516E-2</v>
      </c>
      <c r="E49" s="315">
        <v>1</v>
      </c>
      <c r="F49" s="316">
        <f t="shared" si="71"/>
        <v>1.6129032258064516E-2</v>
      </c>
      <c r="G49" s="368">
        <v>2</v>
      </c>
      <c r="H49" s="316">
        <f t="shared" si="72"/>
        <v>3.2258064516129031E-2</v>
      </c>
      <c r="I49" s="317">
        <v>1</v>
      </c>
      <c r="J49" s="318">
        <f t="shared" si="80"/>
        <v>1.7857142857142856E-2</v>
      </c>
      <c r="K49" s="317">
        <v>3</v>
      </c>
      <c r="L49" s="318">
        <f t="shared" si="73"/>
        <v>5.3571428571428568E-2</v>
      </c>
      <c r="M49" s="369">
        <v>4</v>
      </c>
      <c r="N49" s="318">
        <f t="shared" si="74"/>
        <v>7.1428571428571425E-2</v>
      </c>
      <c r="O49" s="315">
        <v>1</v>
      </c>
      <c r="P49" s="316">
        <f t="shared" si="81"/>
        <v>1.5873015873015872E-2</v>
      </c>
      <c r="Q49" s="315">
        <v>2</v>
      </c>
      <c r="R49" s="316">
        <f t="shared" si="75"/>
        <v>3.1746031746031744E-2</v>
      </c>
      <c r="S49" s="368">
        <v>3</v>
      </c>
      <c r="T49" s="316">
        <f t="shared" si="76"/>
        <v>4.7619047619047616E-2</v>
      </c>
      <c r="U49" s="317">
        <v>1</v>
      </c>
      <c r="V49" s="318">
        <f t="shared" si="82"/>
        <v>1.3513513513513514E-2</v>
      </c>
      <c r="W49" s="317">
        <v>2</v>
      </c>
      <c r="X49" s="318">
        <f t="shared" si="77"/>
        <v>2.7027027027027029E-2</v>
      </c>
      <c r="Y49" s="317">
        <f t="shared" si="51"/>
        <v>3</v>
      </c>
      <c r="Z49" s="318">
        <f t="shared" si="78"/>
        <v>4.0540540540540543E-2</v>
      </c>
    </row>
    <row r="50" spans="1:26" ht="12.75" customHeight="1" x14ac:dyDescent="0.2">
      <c r="A50" s="673"/>
      <c r="B50" s="314" t="s">
        <v>710</v>
      </c>
      <c r="C50" s="315">
        <v>4</v>
      </c>
      <c r="D50" s="316">
        <f t="shared" si="79"/>
        <v>6.4516129032258063E-2</v>
      </c>
      <c r="E50" s="315">
        <v>5</v>
      </c>
      <c r="F50" s="316">
        <f t="shared" si="71"/>
        <v>8.0645161290322578E-2</v>
      </c>
      <c r="G50" s="368">
        <v>9</v>
      </c>
      <c r="H50" s="316">
        <f t="shared" si="72"/>
        <v>0.14516129032258066</v>
      </c>
      <c r="I50" s="317">
        <v>2</v>
      </c>
      <c r="J50" s="318">
        <f t="shared" si="80"/>
        <v>3.5714285714285712E-2</v>
      </c>
      <c r="K50" s="317">
        <v>5</v>
      </c>
      <c r="L50" s="318">
        <f t="shared" si="73"/>
        <v>8.9285714285714288E-2</v>
      </c>
      <c r="M50" s="369">
        <v>7</v>
      </c>
      <c r="N50" s="318">
        <f t="shared" si="74"/>
        <v>0.125</v>
      </c>
      <c r="O50" s="315">
        <v>1</v>
      </c>
      <c r="P50" s="316">
        <f t="shared" si="81"/>
        <v>1.5873015873015872E-2</v>
      </c>
      <c r="Q50" s="315">
        <v>3</v>
      </c>
      <c r="R50" s="316">
        <f t="shared" si="75"/>
        <v>4.7619047619047616E-2</v>
      </c>
      <c r="S50" s="368">
        <v>4</v>
      </c>
      <c r="T50" s="316">
        <f t="shared" si="76"/>
        <v>6.3492063492063489E-2</v>
      </c>
      <c r="U50" s="317">
        <v>1</v>
      </c>
      <c r="V50" s="318">
        <f t="shared" si="82"/>
        <v>1.3513513513513514E-2</v>
      </c>
      <c r="W50" s="317">
        <v>5</v>
      </c>
      <c r="X50" s="318">
        <f t="shared" si="77"/>
        <v>6.7567567567567571E-2</v>
      </c>
      <c r="Y50" s="317">
        <f t="shared" si="51"/>
        <v>6</v>
      </c>
      <c r="Z50" s="318">
        <f t="shared" si="78"/>
        <v>8.1081081081081086E-2</v>
      </c>
    </row>
    <row r="51" spans="1:26" ht="12.75" customHeight="1" x14ac:dyDescent="0.2">
      <c r="A51" s="673"/>
      <c r="B51" s="314" t="s">
        <v>711</v>
      </c>
      <c r="C51" s="315">
        <v>1</v>
      </c>
      <c r="D51" s="316">
        <f t="shared" si="79"/>
        <v>1.6129032258064516E-2</v>
      </c>
      <c r="E51" s="315"/>
      <c r="F51" s="316">
        <f t="shared" si="71"/>
        <v>0</v>
      </c>
      <c r="G51" s="368">
        <v>1</v>
      </c>
      <c r="H51" s="316">
        <f t="shared" si="72"/>
        <v>1.6129032258064516E-2</v>
      </c>
      <c r="I51" s="317"/>
      <c r="J51" s="318"/>
      <c r="K51" s="317"/>
      <c r="L51" s="318"/>
      <c r="M51" s="369"/>
      <c r="N51" s="318">
        <f t="shared" si="74"/>
        <v>0</v>
      </c>
      <c r="O51" s="315"/>
      <c r="P51" s="316">
        <f t="shared" si="81"/>
        <v>0</v>
      </c>
      <c r="Q51" s="315">
        <v>4</v>
      </c>
      <c r="R51" s="316">
        <f t="shared" si="75"/>
        <v>6.3492063492063489E-2</v>
      </c>
      <c r="S51" s="368">
        <v>4</v>
      </c>
      <c r="T51" s="316">
        <f t="shared" si="76"/>
        <v>6.3492063492063489E-2</v>
      </c>
      <c r="U51" s="317">
        <v>1</v>
      </c>
      <c r="V51" s="318">
        <f t="shared" si="82"/>
        <v>1.3513513513513514E-2</v>
      </c>
      <c r="W51" s="317">
        <v>7</v>
      </c>
      <c r="X51" s="318">
        <f t="shared" si="77"/>
        <v>9.45945945945946E-2</v>
      </c>
      <c r="Y51" s="317">
        <f t="shared" si="51"/>
        <v>8</v>
      </c>
      <c r="Z51" s="318">
        <f t="shared" si="78"/>
        <v>0.10810810810810811</v>
      </c>
    </row>
    <row r="52" spans="1:26" ht="12.75" customHeight="1" x14ac:dyDescent="0.2">
      <c r="A52" s="673"/>
      <c r="B52" s="314" t="s">
        <v>712</v>
      </c>
      <c r="C52" s="315"/>
      <c r="D52" s="316">
        <f t="shared" si="79"/>
        <v>0</v>
      </c>
      <c r="E52" s="315">
        <v>1</v>
      </c>
      <c r="F52" s="316">
        <f t="shared" si="71"/>
        <v>1.6129032258064516E-2</v>
      </c>
      <c r="G52" s="368">
        <v>1</v>
      </c>
      <c r="H52" s="316">
        <f t="shared" si="72"/>
        <v>1.6129032258064516E-2</v>
      </c>
      <c r="I52" s="317">
        <v>1</v>
      </c>
      <c r="J52" s="318">
        <f t="shared" ref="J52:J53" si="83">I52/$M$53</f>
        <v>1.7857142857142856E-2</v>
      </c>
      <c r="K52" s="317">
        <v>3</v>
      </c>
      <c r="L52" s="318">
        <f t="shared" ref="L52:L53" si="84">K52/$M$53</f>
        <v>5.3571428571428568E-2</v>
      </c>
      <c r="M52" s="369">
        <v>4</v>
      </c>
      <c r="N52" s="318">
        <f t="shared" si="74"/>
        <v>7.1428571428571425E-2</v>
      </c>
      <c r="O52" s="315">
        <v>3</v>
      </c>
      <c r="P52" s="316">
        <f t="shared" si="81"/>
        <v>4.7619047619047616E-2</v>
      </c>
      <c r="Q52" s="315">
        <v>1</v>
      </c>
      <c r="R52" s="316">
        <f t="shared" si="75"/>
        <v>1.5873015873015872E-2</v>
      </c>
      <c r="S52" s="368">
        <v>4</v>
      </c>
      <c r="T52" s="316">
        <f t="shared" si="76"/>
        <v>6.3492063492063489E-2</v>
      </c>
      <c r="U52" s="317">
        <v>1</v>
      </c>
      <c r="V52" s="318">
        <f t="shared" si="82"/>
        <v>1.3513513513513514E-2</v>
      </c>
      <c r="W52" s="317">
        <v>1</v>
      </c>
      <c r="X52" s="318">
        <f t="shared" si="77"/>
        <v>1.3513513513513514E-2</v>
      </c>
      <c r="Y52" s="317">
        <f t="shared" si="51"/>
        <v>2</v>
      </c>
      <c r="Z52" s="318">
        <f t="shared" si="78"/>
        <v>2.7027027027027029E-2</v>
      </c>
    </row>
    <row r="53" spans="1:26" ht="12.75" customHeight="1" x14ac:dyDescent="0.25">
      <c r="A53" s="674"/>
      <c r="B53" s="320" t="s">
        <v>640</v>
      </c>
      <c r="C53" s="321">
        <v>15</v>
      </c>
      <c r="D53" s="323">
        <f t="shared" si="79"/>
        <v>0.24193548387096775</v>
      </c>
      <c r="E53" s="321">
        <v>47</v>
      </c>
      <c r="F53" s="323">
        <f t="shared" si="71"/>
        <v>0.75806451612903225</v>
      </c>
      <c r="G53" s="370">
        <v>62</v>
      </c>
      <c r="H53" s="323">
        <f t="shared" si="72"/>
        <v>1</v>
      </c>
      <c r="I53" s="324">
        <v>10</v>
      </c>
      <c r="J53" s="325">
        <f t="shared" si="83"/>
        <v>0.17857142857142858</v>
      </c>
      <c r="K53" s="324">
        <v>46</v>
      </c>
      <c r="L53" s="325">
        <f t="shared" si="84"/>
        <v>0.8214285714285714</v>
      </c>
      <c r="M53" s="371">
        <v>56</v>
      </c>
      <c r="N53" s="325">
        <f t="shared" si="74"/>
        <v>1</v>
      </c>
      <c r="O53" s="321">
        <v>13</v>
      </c>
      <c r="P53" s="323">
        <f t="shared" si="81"/>
        <v>0.20634920634920634</v>
      </c>
      <c r="Q53" s="321">
        <v>50</v>
      </c>
      <c r="R53" s="323">
        <f t="shared" si="75"/>
        <v>0.79365079365079361</v>
      </c>
      <c r="S53" s="370">
        <v>63</v>
      </c>
      <c r="T53" s="323">
        <f t="shared" si="76"/>
        <v>1</v>
      </c>
      <c r="U53" s="324">
        <f>SUM(U47:U52)</f>
        <v>17</v>
      </c>
      <c r="V53" s="347">
        <f t="shared" si="82"/>
        <v>0.22972972972972974</v>
      </c>
      <c r="W53" s="324">
        <f>SUM(W46:W52)</f>
        <v>57</v>
      </c>
      <c r="X53" s="347">
        <f t="shared" si="77"/>
        <v>0.77027027027027029</v>
      </c>
      <c r="Y53" s="371">
        <f t="shared" si="51"/>
        <v>74</v>
      </c>
      <c r="Z53" s="325">
        <v>1</v>
      </c>
    </row>
    <row r="54" spans="1:26" ht="12.75" customHeight="1" x14ac:dyDescent="0.2">
      <c r="A54" s="701" t="s">
        <v>651</v>
      </c>
      <c r="B54" s="301" t="s">
        <v>705</v>
      </c>
      <c r="C54" s="304"/>
      <c r="D54" s="329"/>
      <c r="E54" s="304">
        <v>1</v>
      </c>
      <c r="F54" s="305">
        <f t="shared" ref="F54:F58" si="85">E54/$G$61</f>
        <v>3.125E-2</v>
      </c>
      <c r="G54" s="365">
        <v>1</v>
      </c>
      <c r="H54" s="305">
        <f t="shared" ref="H54:H58" si="86">G54/$G$61</f>
        <v>3.125E-2</v>
      </c>
      <c r="I54" s="308"/>
      <c r="J54" s="366"/>
      <c r="K54" s="308">
        <v>1</v>
      </c>
      <c r="L54" s="309">
        <f t="shared" ref="L54:L58" si="87">K54/$M$61</f>
        <v>2.7777777777777776E-2</v>
      </c>
      <c r="M54" s="308">
        <v>1</v>
      </c>
      <c r="N54" s="309">
        <f t="shared" ref="N54:N58" si="88">M54/$M$61</f>
        <v>2.7777777777777776E-2</v>
      </c>
      <c r="O54" s="304"/>
      <c r="P54" s="329"/>
      <c r="Q54" s="304">
        <v>1</v>
      </c>
      <c r="R54" s="305">
        <f t="shared" ref="R54:R58" si="89">Q54/$S$61</f>
        <v>2.564102564102564E-2</v>
      </c>
      <c r="S54" s="365">
        <v>1</v>
      </c>
      <c r="T54" s="305">
        <f t="shared" ref="T54:T61" si="90">S54/$S$61</f>
        <v>2.564102564102564E-2</v>
      </c>
      <c r="U54" s="308"/>
      <c r="V54" s="366"/>
      <c r="W54" s="308">
        <v>1</v>
      </c>
      <c r="X54" s="309">
        <f t="shared" ref="X54:X59" si="91">W54/$Y$61</f>
        <v>3.0303030303030304E-2</v>
      </c>
      <c r="Y54" s="308">
        <f t="shared" si="51"/>
        <v>1</v>
      </c>
      <c r="Z54" s="309">
        <f t="shared" ref="Z54:Z59" si="92">Y54/$Y$61</f>
        <v>3.0303030303030304E-2</v>
      </c>
    </row>
    <row r="55" spans="1:26" ht="12.75" customHeight="1" x14ac:dyDescent="0.2">
      <c r="A55" s="702"/>
      <c r="B55" s="314" t="s">
        <v>706</v>
      </c>
      <c r="C55" s="315">
        <v>2</v>
      </c>
      <c r="D55" s="316">
        <f t="shared" ref="D55:D58" si="93">C55/$G$61</f>
        <v>6.25E-2</v>
      </c>
      <c r="E55" s="315">
        <v>10</v>
      </c>
      <c r="F55" s="316">
        <f t="shared" si="85"/>
        <v>0.3125</v>
      </c>
      <c r="G55" s="368">
        <v>12</v>
      </c>
      <c r="H55" s="316">
        <f t="shared" si="86"/>
        <v>0.375</v>
      </c>
      <c r="I55" s="317">
        <v>1</v>
      </c>
      <c r="J55" s="318">
        <f t="shared" ref="J55:J61" si="94">I55/$M$61</f>
        <v>2.7777777777777776E-2</v>
      </c>
      <c r="K55" s="317">
        <v>11</v>
      </c>
      <c r="L55" s="318">
        <f t="shared" si="87"/>
        <v>0.30555555555555558</v>
      </c>
      <c r="M55" s="317">
        <v>12</v>
      </c>
      <c r="N55" s="318">
        <f t="shared" si="88"/>
        <v>0.33333333333333331</v>
      </c>
      <c r="O55" s="315">
        <v>1</v>
      </c>
      <c r="P55" s="316">
        <f t="shared" ref="P55:P61" si="95">O55/$S$61</f>
        <v>2.564102564102564E-2</v>
      </c>
      <c r="Q55" s="315">
        <v>12</v>
      </c>
      <c r="R55" s="316">
        <f t="shared" si="89"/>
        <v>0.30769230769230771</v>
      </c>
      <c r="S55" s="368">
        <v>13</v>
      </c>
      <c r="T55" s="316">
        <f t="shared" si="90"/>
        <v>0.33333333333333331</v>
      </c>
      <c r="U55" s="317">
        <v>2</v>
      </c>
      <c r="V55" s="318">
        <f>U55/$Y$61</f>
        <v>6.0606060606060608E-2</v>
      </c>
      <c r="W55" s="317">
        <v>9</v>
      </c>
      <c r="X55" s="318">
        <f t="shared" si="91"/>
        <v>0.27272727272727271</v>
      </c>
      <c r="Y55" s="317">
        <f t="shared" si="51"/>
        <v>11</v>
      </c>
      <c r="Z55" s="318">
        <f t="shared" si="92"/>
        <v>0.33333333333333331</v>
      </c>
    </row>
    <row r="56" spans="1:26" ht="12.75" customHeight="1" x14ac:dyDescent="0.2">
      <c r="A56" s="702"/>
      <c r="B56" s="314" t="s">
        <v>708</v>
      </c>
      <c r="C56" s="315">
        <v>1</v>
      </c>
      <c r="D56" s="316">
        <f t="shared" si="93"/>
        <v>3.125E-2</v>
      </c>
      <c r="E56" s="315"/>
      <c r="F56" s="316">
        <f t="shared" si="85"/>
        <v>0</v>
      </c>
      <c r="G56" s="368">
        <v>1</v>
      </c>
      <c r="H56" s="316">
        <f t="shared" si="86"/>
        <v>3.125E-2</v>
      </c>
      <c r="I56" s="317">
        <v>1</v>
      </c>
      <c r="J56" s="318">
        <f t="shared" si="94"/>
        <v>2.7777777777777776E-2</v>
      </c>
      <c r="K56" s="317"/>
      <c r="L56" s="318">
        <f t="shared" si="87"/>
        <v>0</v>
      </c>
      <c r="M56" s="317">
        <v>1</v>
      </c>
      <c r="N56" s="318">
        <f t="shared" si="88"/>
        <v>2.7777777777777776E-2</v>
      </c>
      <c r="O56" s="315">
        <v>2</v>
      </c>
      <c r="P56" s="316">
        <f t="shared" si="95"/>
        <v>5.128205128205128E-2</v>
      </c>
      <c r="Q56" s="315">
        <v>1</v>
      </c>
      <c r="R56" s="316">
        <f t="shared" si="89"/>
        <v>2.564102564102564E-2</v>
      </c>
      <c r="S56" s="368">
        <v>3</v>
      </c>
      <c r="T56" s="316">
        <f t="shared" si="90"/>
        <v>7.6923076923076927E-2</v>
      </c>
      <c r="U56" s="317"/>
      <c r="V56" s="318"/>
      <c r="W56" s="317">
        <v>1</v>
      </c>
      <c r="X56" s="318">
        <f t="shared" si="91"/>
        <v>3.0303030303030304E-2</v>
      </c>
      <c r="Y56" s="317">
        <f t="shared" si="51"/>
        <v>1</v>
      </c>
      <c r="Z56" s="318">
        <f t="shared" si="92"/>
        <v>3.0303030303030304E-2</v>
      </c>
    </row>
    <row r="57" spans="1:26" ht="12.75" customHeight="1" x14ac:dyDescent="0.2">
      <c r="A57" s="702"/>
      <c r="B57" s="314" t="s">
        <v>709</v>
      </c>
      <c r="C57" s="315">
        <v>3</v>
      </c>
      <c r="D57" s="316">
        <f t="shared" si="93"/>
        <v>9.375E-2</v>
      </c>
      <c r="E57" s="315">
        <v>9</v>
      </c>
      <c r="F57" s="316">
        <f t="shared" si="85"/>
        <v>0.28125</v>
      </c>
      <c r="G57" s="368">
        <v>12</v>
      </c>
      <c r="H57" s="316">
        <f t="shared" si="86"/>
        <v>0.375</v>
      </c>
      <c r="I57" s="317">
        <v>5</v>
      </c>
      <c r="J57" s="318">
        <f t="shared" si="94"/>
        <v>0.1388888888888889</v>
      </c>
      <c r="K57" s="317">
        <v>10</v>
      </c>
      <c r="L57" s="318">
        <f t="shared" si="87"/>
        <v>0.27777777777777779</v>
      </c>
      <c r="M57" s="317">
        <v>15</v>
      </c>
      <c r="N57" s="318">
        <f t="shared" si="88"/>
        <v>0.41666666666666669</v>
      </c>
      <c r="O57" s="315">
        <v>3</v>
      </c>
      <c r="P57" s="316">
        <f t="shared" si="95"/>
        <v>7.6923076923076927E-2</v>
      </c>
      <c r="Q57" s="315">
        <v>9</v>
      </c>
      <c r="R57" s="316">
        <f t="shared" si="89"/>
        <v>0.23076923076923078</v>
      </c>
      <c r="S57" s="368">
        <v>12</v>
      </c>
      <c r="T57" s="316">
        <f t="shared" si="90"/>
        <v>0.30769230769230771</v>
      </c>
      <c r="U57" s="317">
        <v>3</v>
      </c>
      <c r="V57" s="318">
        <f>U57/$Y$61</f>
        <v>9.0909090909090912E-2</v>
      </c>
      <c r="W57" s="317">
        <v>9</v>
      </c>
      <c r="X57" s="318">
        <f t="shared" si="91"/>
        <v>0.27272727272727271</v>
      </c>
      <c r="Y57" s="317">
        <f t="shared" si="51"/>
        <v>12</v>
      </c>
      <c r="Z57" s="318">
        <f t="shared" si="92"/>
        <v>0.36363636363636365</v>
      </c>
    </row>
    <row r="58" spans="1:26" ht="12.75" customHeight="1" x14ac:dyDescent="0.2">
      <c r="A58" s="702"/>
      <c r="B58" s="314" t="s">
        <v>710</v>
      </c>
      <c r="C58" s="315">
        <v>3</v>
      </c>
      <c r="D58" s="316">
        <f t="shared" si="93"/>
        <v>9.375E-2</v>
      </c>
      <c r="E58" s="315">
        <v>2</v>
      </c>
      <c r="F58" s="316">
        <f t="shared" si="85"/>
        <v>6.25E-2</v>
      </c>
      <c r="G58" s="368">
        <v>5</v>
      </c>
      <c r="H58" s="316">
        <f t="shared" si="86"/>
        <v>0.15625</v>
      </c>
      <c r="I58" s="317">
        <v>2</v>
      </c>
      <c r="J58" s="318">
        <f t="shared" si="94"/>
        <v>5.5555555555555552E-2</v>
      </c>
      <c r="K58" s="317">
        <v>4</v>
      </c>
      <c r="L58" s="318">
        <f t="shared" si="87"/>
        <v>0.1111111111111111</v>
      </c>
      <c r="M58" s="317">
        <v>6</v>
      </c>
      <c r="N58" s="318">
        <f t="shared" si="88"/>
        <v>0.16666666666666666</v>
      </c>
      <c r="O58" s="315">
        <v>3</v>
      </c>
      <c r="P58" s="316">
        <f t="shared" si="95"/>
        <v>7.6923076923076927E-2</v>
      </c>
      <c r="Q58" s="315">
        <v>4</v>
      </c>
      <c r="R58" s="316">
        <f t="shared" si="89"/>
        <v>0.10256410256410256</v>
      </c>
      <c r="S58" s="368">
        <v>7</v>
      </c>
      <c r="T58" s="316">
        <f t="shared" si="90"/>
        <v>0.17948717948717949</v>
      </c>
      <c r="U58" s="317"/>
      <c r="V58" s="318"/>
      <c r="W58" s="317">
        <v>5</v>
      </c>
      <c r="X58" s="318">
        <f t="shared" si="91"/>
        <v>0.15151515151515152</v>
      </c>
      <c r="Y58" s="317">
        <f t="shared" si="51"/>
        <v>5</v>
      </c>
      <c r="Z58" s="318">
        <f t="shared" si="92"/>
        <v>0.15151515151515152</v>
      </c>
    </row>
    <row r="59" spans="1:26" ht="12.75" customHeight="1" x14ac:dyDescent="0.2">
      <c r="A59" s="702"/>
      <c r="B59" s="314" t="s">
        <v>711</v>
      </c>
      <c r="C59" s="315"/>
      <c r="D59" s="316"/>
      <c r="E59" s="315"/>
      <c r="F59" s="316"/>
      <c r="G59" s="368"/>
      <c r="H59" s="316"/>
      <c r="I59" s="317"/>
      <c r="J59" s="318">
        <f t="shared" si="94"/>
        <v>0</v>
      </c>
      <c r="K59" s="317"/>
      <c r="L59" s="318"/>
      <c r="M59" s="317"/>
      <c r="N59" s="318"/>
      <c r="O59" s="315">
        <v>1</v>
      </c>
      <c r="P59" s="316">
        <f t="shared" si="95"/>
        <v>2.564102564102564E-2</v>
      </c>
      <c r="Q59" s="315"/>
      <c r="R59" s="316"/>
      <c r="S59" s="368">
        <v>1</v>
      </c>
      <c r="T59" s="316">
        <f t="shared" si="90"/>
        <v>2.564102564102564E-2</v>
      </c>
      <c r="U59" s="317"/>
      <c r="V59" s="318"/>
      <c r="W59" s="317">
        <v>3</v>
      </c>
      <c r="X59" s="318">
        <f t="shared" si="91"/>
        <v>9.0909090909090912E-2</v>
      </c>
      <c r="Y59" s="317">
        <f t="shared" si="51"/>
        <v>3</v>
      </c>
      <c r="Z59" s="318">
        <f t="shared" si="92"/>
        <v>9.0909090909090912E-2</v>
      </c>
    </row>
    <row r="60" spans="1:26" ht="12.75" customHeight="1" x14ac:dyDescent="0.2">
      <c r="A60" s="702"/>
      <c r="B60" s="314" t="s">
        <v>712</v>
      </c>
      <c r="C60" s="315">
        <v>1</v>
      </c>
      <c r="D60" s="316">
        <f t="shared" ref="D60:D61" si="96">C60/$G$61</f>
        <v>3.125E-2</v>
      </c>
      <c r="E60" s="315"/>
      <c r="F60" s="316"/>
      <c r="G60" s="368">
        <v>1</v>
      </c>
      <c r="H60" s="316">
        <f t="shared" ref="H60:H61" si="97">G60/$G$61</f>
        <v>3.125E-2</v>
      </c>
      <c r="I60" s="317">
        <v>1</v>
      </c>
      <c r="J60" s="318">
        <f t="shared" si="94"/>
        <v>2.7777777777777776E-2</v>
      </c>
      <c r="K60" s="317"/>
      <c r="L60" s="318"/>
      <c r="M60" s="317">
        <v>1</v>
      </c>
      <c r="N60" s="318">
        <f t="shared" ref="N60:N61" si="98">M60/$M$61</f>
        <v>2.7777777777777776E-2</v>
      </c>
      <c r="O60" s="315">
        <v>2</v>
      </c>
      <c r="P60" s="316">
        <f t="shared" si="95"/>
        <v>5.128205128205128E-2</v>
      </c>
      <c r="Q60" s="315"/>
      <c r="R60" s="316"/>
      <c r="S60" s="368">
        <v>2</v>
      </c>
      <c r="T60" s="316">
        <f t="shared" si="90"/>
        <v>5.128205128205128E-2</v>
      </c>
      <c r="U60" s="317"/>
      <c r="V60" s="318"/>
      <c r="W60" s="317"/>
      <c r="X60" s="318"/>
      <c r="Y60" s="317"/>
      <c r="Z60" s="318"/>
    </row>
    <row r="61" spans="1:26" ht="12.75" customHeight="1" x14ac:dyDescent="0.25">
      <c r="A61" s="703"/>
      <c r="B61" s="320" t="s">
        <v>640</v>
      </c>
      <c r="C61" s="321">
        <v>10</v>
      </c>
      <c r="D61" s="323">
        <f t="shared" si="96"/>
        <v>0.3125</v>
      </c>
      <c r="E61" s="321">
        <v>22</v>
      </c>
      <c r="F61" s="323">
        <f>E61/$G$61</f>
        <v>0.6875</v>
      </c>
      <c r="G61" s="370">
        <v>32</v>
      </c>
      <c r="H61" s="323">
        <f t="shared" si="97"/>
        <v>1</v>
      </c>
      <c r="I61" s="324">
        <v>10</v>
      </c>
      <c r="J61" s="325">
        <f t="shared" si="94"/>
        <v>0.27777777777777779</v>
      </c>
      <c r="K61" s="324">
        <v>26</v>
      </c>
      <c r="L61" s="325">
        <f>K61/$M$61</f>
        <v>0.72222222222222221</v>
      </c>
      <c r="M61" s="324">
        <v>36</v>
      </c>
      <c r="N61" s="325">
        <f t="shared" si="98"/>
        <v>1</v>
      </c>
      <c r="O61" s="321">
        <v>12</v>
      </c>
      <c r="P61" s="323">
        <f t="shared" si="95"/>
        <v>0.30769230769230771</v>
      </c>
      <c r="Q61" s="321">
        <v>27</v>
      </c>
      <c r="R61" s="323">
        <f>Q61/$S$61</f>
        <v>0.69230769230769229</v>
      </c>
      <c r="S61" s="370">
        <v>39</v>
      </c>
      <c r="T61" s="323">
        <f t="shared" si="90"/>
        <v>1</v>
      </c>
      <c r="U61" s="324">
        <v>5</v>
      </c>
      <c r="V61" s="325">
        <f>U61/$Y$61</f>
        <v>0.15151515151515152</v>
      </c>
      <c r="W61" s="324">
        <f>SUM(W54:W60)</f>
        <v>28</v>
      </c>
      <c r="X61" s="325">
        <f>W61/$Y$61</f>
        <v>0.84848484848484851</v>
      </c>
      <c r="Y61" s="324">
        <v>33</v>
      </c>
      <c r="Z61" s="325">
        <v>1</v>
      </c>
    </row>
    <row r="62" spans="1:26" ht="12.75" customHeight="1" x14ac:dyDescent="0.2">
      <c r="A62" s="694" t="s">
        <v>653</v>
      </c>
      <c r="B62" s="301" t="s">
        <v>704</v>
      </c>
      <c r="C62" s="304"/>
      <c r="D62" s="329"/>
      <c r="E62" s="304">
        <v>1</v>
      </c>
      <c r="F62" s="305">
        <f t="shared" ref="F62:F64" si="99">E62/$G$71</f>
        <v>4.1841004184100415E-3</v>
      </c>
      <c r="G62" s="365">
        <v>1</v>
      </c>
      <c r="H62" s="305">
        <f t="shared" ref="H62:H64" si="100">G62/$G$71</f>
        <v>4.1841004184100415E-3</v>
      </c>
      <c r="I62" s="308"/>
      <c r="J62" s="366"/>
      <c r="K62" s="308">
        <v>2</v>
      </c>
      <c r="L62" s="309">
        <f t="shared" ref="L62:L64" si="101">K62/$M$71</f>
        <v>7.1684587813620072E-3</v>
      </c>
      <c r="M62" s="367">
        <v>2</v>
      </c>
      <c r="N62" s="309">
        <f t="shared" ref="N62:N64" si="102">M62/$M$71</f>
        <v>7.1684587813620072E-3</v>
      </c>
      <c r="O62" s="304"/>
      <c r="P62" s="329"/>
      <c r="Q62" s="304">
        <v>2</v>
      </c>
      <c r="R62" s="305">
        <f t="shared" ref="R62:R64" si="103">Q62/$S$71</f>
        <v>7.2202166064981952E-3</v>
      </c>
      <c r="S62" s="365">
        <v>2</v>
      </c>
      <c r="T62" s="305">
        <f t="shared" ref="T62:T64" si="104">S62/$S$71</f>
        <v>7.2202166064981952E-3</v>
      </c>
      <c r="U62" s="308"/>
      <c r="V62" s="366"/>
      <c r="W62" s="308">
        <v>1</v>
      </c>
      <c r="X62" s="309">
        <f t="shared" ref="X62:X64" si="105">W62/$Y$71</f>
        <v>3.8167938931297708E-3</v>
      </c>
      <c r="Y62" s="308">
        <f t="shared" ref="Y62:Y64" si="106">U62+W62</f>
        <v>1</v>
      </c>
      <c r="Z62" s="309">
        <f t="shared" ref="Z62:Z64" si="107">Y62/$Y$71</f>
        <v>3.8167938931297708E-3</v>
      </c>
    </row>
    <row r="63" spans="1:26" ht="12.75" customHeight="1" x14ac:dyDescent="0.2">
      <c r="A63" s="673"/>
      <c r="B63" s="314" t="s">
        <v>705</v>
      </c>
      <c r="C63" s="315"/>
      <c r="D63" s="374"/>
      <c r="E63" s="315">
        <v>7</v>
      </c>
      <c r="F63" s="316">
        <f t="shared" si="99"/>
        <v>2.9288702928870293E-2</v>
      </c>
      <c r="G63" s="368">
        <v>7</v>
      </c>
      <c r="H63" s="316">
        <f t="shared" si="100"/>
        <v>2.9288702928870293E-2</v>
      </c>
      <c r="I63" s="317"/>
      <c r="J63" s="376"/>
      <c r="K63" s="317">
        <v>11</v>
      </c>
      <c r="L63" s="318">
        <f t="shared" si="101"/>
        <v>3.9426523297491037E-2</v>
      </c>
      <c r="M63" s="369">
        <v>11</v>
      </c>
      <c r="N63" s="318">
        <f t="shared" si="102"/>
        <v>3.9426523297491037E-2</v>
      </c>
      <c r="O63" s="315">
        <v>1</v>
      </c>
      <c r="P63" s="316">
        <f t="shared" ref="P63:P64" si="108">O63/$S$71</f>
        <v>3.6101083032490976E-3</v>
      </c>
      <c r="Q63" s="315">
        <v>5</v>
      </c>
      <c r="R63" s="316">
        <f t="shared" si="103"/>
        <v>1.8050541516245487E-2</v>
      </c>
      <c r="S63" s="368">
        <v>6</v>
      </c>
      <c r="T63" s="316">
        <f t="shared" si="104"/>
        <v>2.1660649819494584E-2</v>
      </c>
      <c r="U63" s="317"/>
      <c r="V63" s="376"/>
      <c r="W63" s="317">
        <v>5</v>
      </c>
      <c r="X63" s="318">
        <f t="shared" si="105"/>
        <v>1.9083969465648856E-2</v>
      </c>
      <c r="Y63" s="317">
        <f t="shared" si="106"/>
        <v>5</v>
      </c>
      <c r="Z63" s="318">
        <f t="shared" si="107"/>
        <v>1.9083969465648856E-2</v>
      </c>
    </row>
    <row r="64" spans="1:26" ht="12.75" customHeight="1" x14ac:dyDescent="0.2">
      <c r="A64" s="673"/>
      <c r="B64" s="314" t="s">
        <v>706</v>
      </c>
      <c r="C64" s="315">
        <v>26</v>
      </c>
      <c r="D64" s="316">
        <f>C64/$G$71</f>
        <v>0.10878661087866109</v>
      </c>
      <c r="E64" s="315">
        <v>82</v>
      </c>
      <c r="F64" s="316">
        <f t="shared" si="99"/>
        <v>0.34309623430962344</v>
      </c>
      <c r="G64" s="368">
        <v>108</v>
      </c>
      <c r="H64" s="316">
        <f t="shared" si="100"/>
        <v>0.45188284518828453</v>
      </c>
      <c r="I64" s="317">
        <v>31</v>
      </c>
      <c r="J64" s="318">
        <f>I64/$M$71</f>
        <v>0.1111111111111111</v>
      </c>
      <c r="K64" s="317">
        <v>92</v>
      </c>
      <c r="L64" s="318">
        <f t="shared" si="101"/>
        <v>0.32974910394265233</v>
      </c>
      <c r="M64" s="369">
        <v>123</v>
      </c>
      <c r="N64" s="318">
        <f t="shared" si="102"/>
        <v>0.44086021505376344</v>
      </c>
      <c r="O64" s="315">
        <v>26</v>
      </c>
      <c r="P64" s="316">
        <f t="shared" si="108"/>
        <v>9.3862815884476536E-2</v>
      </c>
      <c r="Q64" s="315">
        <v>84</v>
      </c>
      <c r="R64" s="316">
        <f t="shared" si="103"/>
        <v>0.30324909747292417</v>
      </c>
      <c r="S64" s="368">
        <v>110</v>
      </c>
      <c r="T64" s="316">
        <f t="shared" si="104"/>
        <v>0.3971119133574007</v>
      </c>
      <c r="U64" s="317">
        <v>28</v>
      </c>
      <c r="V64" s="318">
        <f>U64/$Y$71</f>
        <v>0.10687022900763359</v>
      </c>
      <c r="W64" s="317">
        <v>78</v>
      </c>
      <c r="X64" s="318">
        <f t="shared" si="105"/>
        <v>0.29770992366412213</v>
      </c>
      <c r="Y64" s="317">
        <f t="shared" si="106"/>
        <v>106</v>
      </c>
      <c r="Z64" s="318">
        <f t="shared" si="107"/>
        <v>0.40458015267175573</v>
      </c>
    </row>
    <row r="65" spans="1:26" ht="12.75" customHeight="1" x14ac:dyDescent="0.2">
      <c r="A65" s="673"/>
      <c r="B65" s="314" t="s">
        <v>707</v>
      </c>
      <c r="C65" s="315"/>
      <c r="D65" s="316"/>
      <c r="E65" s="315"/>
      <c r="F65" s="316"/>
      <c r="G65" s="368"/>
      <c r="H65" s="316"/>
      <c r="I65" s="317"/>
      <c r="J65" s="318"/>
      <c r="K65" s="317"/>
      <c r="L65" s="318"/>
      <c r="M65" s="369"/>
      <c r="N65" s="318"/>
      <c r="O65" s="315"/>
      <c r="P65" s="316"/>
      <c r="Q65" s="315"/>
      <c r="R65" s="316"/>
      <c r="S65" s="368"/>
      <c r="T65" s="316"/>
      <c r="U65" s="136"/>
      <c r="V65" s="318"/>
      <c r="W65" s="317"/>
      <c r="X65" s="318"/>
      <c r="Y65" s="317"/>
      <c r="Z65" s="318"/>
    </row>
    <row r="66" spans="1:26" ht="12.75" customHeight="1" x14ac:dyDescent="0.2">
      <c r="A66" s="673"/>
      <c r="B66" s="314" t="s">
        <v>708</v>
      </c>
      <c r="C66" s="315">
        <v>6</v>
      </c>
      <c r="D66" s="316">
        <f t="shared" ref="D66:D68" si="109">C66/$G$71</f>
        <v>2.5104602510460251E-2</v>
      </c>
      <c r="E66" s="315">
        <v>8</v>
      </c>
      <c r="F66" s="316">
        <f t="shared" ref="F66:F71" si="110">E66/$G$71</f>
        <v>3.3472803347280332E-2</v>
      </c>
      <c r="G66" s="368">
        <v>14</v>
      </c>
      <c r="H66" s="316">
        <f t="shared" ref="H66:H71" si="111">G66/$G$71</f>
        <v>5.8577405857740586E-2</v>
      </c>
      <c r="I66" s="317">
        <v>6</v>
      </c>
      <c r="J66" s="318">
        <f t="shared" ref="J66:J68" si="112">I66/$M$71</f>
        <v>2.1505376344086023E-2</v>
      </c>
      <c r="K66" s="317">
        <v>12</v>
      </c>
      <c r="L66" s="318">
        <f t="shared" ref="L66:L71" si="113">K66/$M$71</f>
        <v>4.3010752688172046E-2</v>
      </c>
      <c r="M66" s="369">
        <v>18</v>
      </c>
      <c r="N66" s="318">
        <f t="shared" ref="N66:N71" si="114">M66/$M$71</f>
        <v>6.4516129032258063E-2</v>
      </c>
      <c r="O66" s="315">
        <v>7</v>
      </c>
      <c r="P66" s="316">
        <f t="shared" ref="P66:P71" si="115">O66/$S$71</f>
        <v>2.5270758122743681E-2</v>
      </c>
      <c r="Q66" s="315">
        <v>19</v>
      </c>
      <c r="R66" s="316">
        <f t="shared" ref="R66:R71" si="116">Q66/$S$71</f>
        <v>6.8592057761732855E-2</v>
      </c>
      <c r="S66" s="368">
        <v>26</v>
      </c>
      <c r="T66" s="316">
        <f t="shared" ref="T66:T71" si="117">S66/$S$71</f>
        <v>9.3862815884476536E-2</v>
      </c>
      <c r="U66" s="317">
        <v>10</v>
      </c>
      <c r="V66" s="318">
        <f t="shared" ref="V66:V71" si="118">U66/$Y$71</f>
        <v>3.8167938931297711E-2</v>
      </c>
      <c r="W66" s="317">
        <v>20</v>
      </c>
      <c r="X66" s="318">
        <f t="shared" ref="X66:X71" si="119">W66/$Y$71</f>
        <v>7.6335877862595422E-2</v>
      </c>
      <c r="Y66" s="317">
        <f t="shared" ref="Y66:Y76" si="120">U66+W66</f>
        <v>30</v>
      </c>
      <c r="Z66" s="318">
        <f t="shared" ref="Z66:Z71" si="121">Y66/$Y$71</f>
        <v>0.11450381679389313</v>
      </c>
    </row>
    <row r="67" spans="1:26" ht="12.75" customHeight="1" x14ac:dyDescent="0.2">
      <c r="A67" s="673"/>
      <c r="B67" s="314" t="s">
        <v>709</v>
      </c>
      <c r="C67" s="315">
        <v>14</v>
      </c>
      <c r="D67" s="316">
        <f t="shared" si="109"/>
        <v>5.8577405857740586E-2</v>
      </c>
      <c r="E67" s="315">
        <v>63</v>
      </c>
      <c r="F67" s="316">
        <f t="shared" si="110"/>
        <v>0.26359832635983266</v>
      </c>
      <c r="G67" s="368">
        <v>77</v>
      </c>
      <c r="H67" s="316">
        <f t="shared" si="111"/>
        <v>0.32217573221757323</v>
      </c>
      <c r="I67" s="317">
        <v>12</v>
      </c>
      <c r="J67" s="318">
        <f t="shared" si="112"/>
        <v>4.3010752688172046E-2</v>
      </c>
      <c r="K67" s="317">
        <v>73</v>
      </c>
      <c r="L67" s="318">
        <f t="shared" si="113"/>
        <v>0.26164874551971329</v>
      </c>
      <c r="M67" s="369">
        <v>85</v>
      </c>
      <c r="N67" s="318">
        <f t="shared" si="114"/>
        <v>0.30465949820788529</v>
      </c>
      <c r="O67" s="315">
        <v>19</v>
      </c>
      <c r="P67" s="316">
        <f t="shared" si="115"/>
        <v>6.8592057761732855E-2</v>
      </c>
      <c r="Q67" s="315">
        <v>70</v>
      </c>
      <c r="R67" s="316">
        <f t="shared" si="116"/>
        <v>0.25270758122743681</v>
      </c>
      <c r="S67" s="368">
        <v>89</v>
      </c>
      <c r="T67" s="316">
        <f t="shared" si="117"/>
        <v>0.32129963898916969</v>
      </c>
      <c r="U67" s="317">
        <v>16</v>
      </c>
      <c r="V67" s="318">
        <f t="shared" si="118"/>
        <v>6.1068702290076333E-2</v>
      </c>
      <c r="W67" s="317">
        <v>57</v>
      </c>
      <c r="X67" s="318">
        <f t="shared" si="119"/>
        <v>0.21755725190839695</v>
      </c>
      <c r="Y67" s="317">
        <f t="shared" si="120"/>
        <v>73</v>
      </c>
      <c r="Z67" s="318">
        <f t="shared" si="121"/>
        <v>0.2786259541984733</v>
      </c>
    </row>
    <row r="68" spans="1:26" ht="12.75" customHeight="1" x14ac:dyDescent="0.2">
      <c r="A68" s="673"/>
      <c r="B68" s="314" t="s">
        <v>710</v>
      </c>
      <c r="C68" s="315">
        <v>8</v>
      </c>
      <c r="D68" s="316">
        <f t="shared" si="109"/>
        <v>3.3472803347280332E-2</v>
      </c>
      <c r="E68" s="315">
        <v>20</v>
      </c>
      <c r="F68" s="316">
        <f t="shared" si="110"/>
        <v>8.3682008368200833E-2</v>
      </c>
      <c r="G68" s="368">
        <v>28</v>
      </c>
      <c r="H68" s="316">
        <f t="shared" si="111"/>
        <v>0.11715481171548117</v>
      </c>
      <c r="I68" s="317">
        <v>8</v>
      </c>
      <c r="J68" s="318">
        <f t="shared" si="112"/>
        <v>2.8673835125448029E-2</v>
      </c>
      <c r="K68" s="317">
        <v>23</v>
      </c>
      <c r="L68" s="318">
        <f t="shared" si="113"/>
        <v>8.2437275985663083E-2</v>
      </c>
      <c r="M68" s="369">
        <v>31</v>
      </c>
      <c r="N68" s="318">
        <f t="shared" si="114"/>
        <v>0.1111111111111111</v>
      </c>
      <c r="O68" s="315">
        <v>8</v>
      </c>
      <c r="P68" s="316">
        <f t="shared" si="115"/>
        <v>2.8880866425992781E-2</v>
      </c>
      <c r="Q68" s="315">
        <v>21</v>
      </c>
      <c r="R68" s="316">
        <f t="shared" si="116"/>
        <v>7.5812274368231042E-2</v>
      </c>
      <c r="S68" s="368">
        <v>29</v>
      </c>
      <c r="T68" s="316">
        <f t="shared" si="117"/>
        <v>0.10469314079422383</v>
      </c>
      <c r="U68" s="317">
        <v>6</v>
      </c>
      <c r="V68" s="318">
        <f t="shared" si="118"/>
        <v>2.2900763358778626E-2</v>
      </c>
      <c r="W68" s="317">
        <v>17</v>
      </c>
      <c r="X68" s="318">
        <f t="shared" si="119"/>
        <v>6.4885496183206104E-2</v>
      </c>
      <c r="Y68" s="317">
        <f t="shared" si="120"/>
        <v>23</v>
      </c>
      <c r="Z68" s="318">
        <f t="shared" si="121"/>
        <v>8.7786259541984726E-2</v>
      </c>
    </row>
    <row r="69" spans="1:26" ht="12.75" customHeight="1" x14ac:dyDescent="0.2">
      <c r="A69" s="673"/>
      <c r="B69" s="314" t="s">
        <v>711</v>
      </c>
      <c r="C69" s="315"/>
      <c r="D69" s="316"/>
      <c r="E69" s="315">
        <v>1</v>
      </c>
      <c r="F69" s="316">
        <f t="shared" si="110"/>
        <v>4.1841004184100415E-3</v>
      </c>
      <c r="G69" s="368">
        <v>1</v>
      </c>
      <c r="H69" s="316">
        <f t="shared" si="111"/>
        <v>4.1841004184100415E-3</v>
      </c>
      <c r="I69" s="317"/>
      <c r="J69" s="318"/>
      <c r="K69" s="317">
        <v>1</v>
      </c>
      <c r="L69" s="318">
        <f t="shared" si="113"/>
        <v>3.5842293906810036E-3</v>
      </c>
      <c r="M69" s="369">
        <v>1</v>
      </c>
      <c r="N69" s="318">
        <f t="shared" si="114"/>
        <v>3.5842293906810036E-3</v>
      </c>
      <c r="O69" s="315">
        <v>4</v>
      </c>
      <c r="P69" s="316">
        <f t="shared" si="115"/>
        <v>1.444043321299639E-2</v>
      </c>
      <c r="Q69" s="315">
        <v>3</v>
      </c>
      <c r="R69" s="316">
        <f t="shared" si="116"/>
        <v>1.0830324909747292E-2</v>
      </c>
      <c r="S69" s="368">
        <v>7</v>
      </c>
      <c r="T69" s="316">
        <f t="shared" si="117"/>
        <v>2.5270758122743681E-2</v>
      </c>
      <c r="U69" s="317">
        <v>3</v>
      </c>
      <c r="V69" s="318">
        <f t="shared" si="118"/>
        <v>1.1450381679389313E-2</v>
      </c>
      <c r="W69" s="317">
        <v>12</v>
      </c>
      <c r="X69" s="318">
        <f t="shared" si="119"/>
        <v>4.5801526717557252E-2</v>
      </c>
      <c r="Y69" s="317">
        <f t="shared" si="120"/>
        <v>15</v>
      </c>
      <c r="Z69" s="318">
        <f t="shared" si="121"/>
        <v>5.7251908396946563E-2</v>
      </c>
    </row>
    <row r="70" spans="1:26" ht="12.75" customHeight="1" x14ac:dyDescent="0.2">
      <c r="A70" s="673"/>
      <c r="B70" s="314" t="s">
        <v>712</v>
      </c>
      <c r="C70" s="315">
        <v>2</v>
      </c>
      <c r="D70" s="316">
        <f t="shared" ref="D70:D71" si="122">C70/$G$71</f>
        <v>8.368200836820083E-3</v>
      </c>
      <c r="E70" s="315">
        <v>1</v>
      </c>
      <c r="F70" s="316">
        <f t="shared" si="110"/>
        <v>4.1841004184100415E-3</v>
      </c>
      <c r="G70" s="368">
        <v>3</v>
      </c>
      <c r="H70" s="316">
        <f t="shared" si="111"/>
        <v>1.2552301255230125E-2</v>
      </c>
      <c r="I70" s="317">
        <v>3</v>
      </c>
      <c r="J70" s="318">
        <f t="shared" ref="J70:J71" si="123">I70/$M$71</f>
        <v>1.0752688172043012E-2</v>
      </c>
      <c r="K70" s="317">
        <v>5</v>
      </c>
      <c r="L70" s="318">
        <f t="shared" si="113"/>
        <v>1.7921146953405017E-2</v>
      </c>
      <c r="M70" s="369">
        <v>8</v>
      </c>
      <c r="N70" s="318">
        <f t="shared" si="114"/>
        <v>2.8673835125448029E-2</v>
      </c>
      <c r="O70" s="315">
        <v>4</v>
      </c>
      <c r="P70" s="316">
        <f t="shared" si="115"/>
        <v>1.444043321299639E-2</v>
      </c>
      <c r="Q70" s="315">
        <v>4</v>
      </c>
      <c r="R70" s="316">
        <f t="shared" si="116"/>
        <v>1.444043321299639E-2</v>
      </c>
      <c r="S70" s="368">
        <v>8</v>
      </c>
      <c r="T70" s="316">
        <f t="shared" si="117"/>
        <v>2.8880866425992781E-2</v>
      </c>
      <c r="U70" s="317">
        <v>2</v>
      </c>
      <c r="V70" s="318">
        <f t="shared" si="118"/>
        <v>7.6335877862595417E-3</v>
      </c>
      <c r="W70" s="317">
        <v>7</v>
      </c>
      <c r="X70" s="318">
        <f t="shared" si="119"/>
        <v>2.6717557251908396E-2</v>
      </c>
      <c r="Y70" s="317">
        <f t="shared" si="120"/>
        <v>9</v>
      </c>
      <c r="Z70" s="318">
        <f t="shared" si="121"/>
        <v>3.4351145038167941E-2</v>
      </c>
    </row>
    <row r="71" spans="1:26" ht="12.75" customHeight="1" x14ac:dyDescent="0.25">
      <c r="A71" s="674"/>
      <c r="B71" s="320" t="s">
        <v>640</v>
      </c>
      <c r="C71" s="321">
        <v>56</v>
      </c>
      <c r="D71" s="323">
        <f t="shared" si="122"/>
        <v>0.23430962343096234</v>
      </c>
      <c r="E71" s="321">
        <v>183</v>
      </c>
      <c r="F71" s="323">
        <f t="shared" si="110"/>
        <v>0.76569037656903771</v>
      </c>
      <c r="G71" s="370">
        <v>239</v>
      </c>
      <c r="H71" s="323">
        <f t="shared" si="111"/>
        <v>1</v>
      </c>
      <c r="I71" s="324">
        <v>60</v>
      </c>
      <c r="J71" s="325">
        <f t="shared" si="123"/>
        <v>0.21505376344086022</v>
      </c>
      <c r="K71" s="324">
        <v>219</v>
      </c>
      <c r="L71" s="325">
        <f t="shared" si="113"/>
        <v>0.78494623655913975</v>
      </c>
      <c r="M71" s="371">
        <v>279</v>
      </c>
      <c r="N71" s="325">
        <f t="shared" si="114"/>
        <v>1</v>
      </c>
      <c r="O71" s="321">
        <v>69</v>
      </c>
      <c r="P71" s="323">
        <f t="shared" si="115"/>
        <v>0.24909747292418771</v>
      </c>
      <c r="Q71" s="321">
        <v>208</v>
      </c>
      <c r="R71" s="323">
        <f t="shared" si="116"/>
        <v>0.75090252707581229</v>
      </c>
      <c r="S71" s="370">
        <v>277</v>
      </c>
      <c r="T71" s="323">
        <f t="shared" si="117"/>
        <v>1</v>
      </c>
      <c r="U71" s="324">
        <f>SUM(U62:U70)</f>
        <v>65</v>
      </c>
      <c r="V71" s="347">
        <f t="shared" si="118"/>
        <v>0.24809160305343511</v>
      </c>
      <c r="W71" s="324">
        <f>SUM(W62:W70)</f>
        <v>197</v>
      </c>
      <c r="X71" s="347">
        <f t="shared" si="119"/>
        <v>0.75190839694656486</v>
      </c>
      <c r="Y71" s="371">
        <f t="shared" si="120"/>
        <v>262</v>
      </c>
      <c r="Z71" s="347">
        <f t="shared" si="121"/>
        <v>1</v>
      </c>
    </row>
    <row r="72" spans="1:26" ht="12.75" customHeight="1" x14ac:dyDescent="0.2">
      <c r="A72" s="694" t="s">
        <v>654</v>
      </c>
      <c r="B72" s="301" t="s">
        <v>706</v>
      </c>
      <c r="C72" s="304"/>
      <c r="D72" s="329"/>
      <c r="E72" s="304">
        <v>7</v>
      </c>
      <c r="F72" s="305">
        <f t="shared" ref="F72:F77" si="124">E72/$G$77</f>
        <v>0.4375</v>
      </c>
      <c r="G72" s="365">
        <v>7</v>
      </c>
      <c r="H72" s="305">
        <f t="shared" ref="H72:H77" si="125">G72/$G$77</f>
        <v>0.4375</v>
      </c>
      <c r="I72" s="308"/>
      <c r="J72" s="366"/>
      <c r="K72" s="308">
        <v>6</v>
      </c>
      <c r="L72" s="309">
        <f t="shared" ref="L72:L77" si="126">K72/$M$77</f>
        <v>0.46153846153846156</v>
      </c>
      <c r="M72" s="308">
        <v>6</v>
      </c>
      <c r="N72" s="309">
        <f t="shared" ref="N72:N77" si="127">M72/$M$77</f>
        <v>0.46153846153846156</v>
      </c>
      <c r="O72" s="304"/>
      <c r="P72" s="329"/>
      <c r="Q72" s="304">
        <v>7</v>
      </c>
      <c r="R72" s="305">
        <f t="shared" ref="R72:R77" si="128">Q72/$S$77</f>
        <v>0.5</v>
      </c>
      <c r="S72" s="365">
        <v>7</v>
      </c>
      <c r="T72" s="305">
        <f t="shared" ref="T72:T77" si="129">S72/$S$77</f>
        <v>0.5</v>
      </c>
      <c r="U72" s="308">
        <v>2</v>
      </c>
      <c r="V72" s="309">
        <f>U72/$Y$77</f>
        <v>0.13333333333333333</v>
      </c>
      <c r="W72" s="308">
        <v>8</v>
      </c>
      <c r="X72" s="309">
        <f t="shared" ref="X72:X77" si="130">W72/$Y$77</f>
        <v>0.53333333333333333</v>
      </c>
      <c r="Y72" s="308">
        <f t="shared" si="120"/>
        <v>10</v>
      </c>
      <c r="Z72" s="309">
        <f t="shared" ref="Z72:Z77" si="131">Y72/$Y$77</f>
        <v>0.66666666666666663</v>
      </c>
    </row>
    <row r="73" spans="1:26" ht="12.75" customHeight="1" x14ac:dyDescent="0.2">
      <c r="A73" s="673"/>
      <c r="B73" s="314" t="s">
        <v>708</v>
      </c>
      <c r="C73" s="315"/>
      <c r="D73" s="374"/>
      <c r="E73" s="315">
        <v>1</v>
      </c>
      <c r="F73" s="316">
        <f t="shared" si="124"/>
        <v>6.25E-2</v>
      </c>
      <c r="G73" s="368">
        <v>1</v>
      </c>
      <c r="H73" s="316">
        <f t="shared" si="125"/>
        <v>6.25E-2</v>
      </c>
      <c r="I73" s="317">
        <v>1</v>
      </c>
      <c r="J73" s="318">
        <f>I73/$M$77</f>
        <v>7.6923076923076927E-2</v>
      </c>
      <c r="K73" s="317">
        <v>1</v>
      </c>
      <c r="L73" s="318">
        <f t="shared" si="126"/>
        <v>7.6923076923076927E-2</v>
      </c>
      <c r="M73" s="317">
        <v>2</v>
      </c>
      <c r="N73" s="318">
        <f t="shared" si="127"/>
        <v>0.15384615384615385</v>
      </c>
      <c r="O73" s="315">
        <v>1</v>
      </c>
      <c r="P73" s="316">
        <f>O73/$S$77</f>
        <v>7.1428571428571425E-2</v>
      </c>
      <c r="Q73" s="315">
        <v>1</v>
      </c>
      <c r="R73" s="316">
        <f t="shared" si="128"/>
        <v>7.1428571428571425E-2</v>
      </c>
      <c r="S73" s="368">
        <v>2</v>
      </c>
      <c r="T73" s="316">
        <f t="shared" si="129"/>
        <v>0.14285714285714285</v>
      </c>
      <c r="U73" s="317"/>
      <c r="V73" s="318"/>
      <c r="W73" s="317">
        <v>1</v>
      </c>
      <c r="X73" s="318">
        <f t="shared" si="130"/>
        <v>6.6666666666666666E-2</v>
      </c>
      <c r="Y73" s="317">
        <f t="shared" si="120"/>
        <v>1</v>
      </c>
      <c r="Z73" s="318">
        <f t="shared" si="131"/>
        <v>6.6666666666666666E-2</v>
      </c>
    </row>
    <row r="74" spans="1:26" ht="12.75" customHeight="1" x14ac:dyDescent="0.2">
      <c r="A74" s="673"/>
      <c r="B74" s="314" t="s">
        <v>709</v>
      </c>
      <c r="C74" s="315"/>
      <c r="D74" s="374"/>
      <c r="E74" s="315">
        <v>1</v>
      </c>
      <c r="F74" s="316">
        <f t="shared" si="124"/>
        <v>6.25E-2</v>
      </c>
      <c r="G74" s="368">
        <v>1</v>
      </c>
      <c r="H74" s="316">
        <f t="shared" si="125"/>
        <v>6.25E-2</v>
      </c>
      <c r="I74" s="317"/>
      <c r="J74" s="318"/>
      <c r="K74" s="317">
        <v>1</v>
      </c>
      <c r="L74" s="318">
        <f t="shared" si="126"/>
        <v>7.6923076923076927E-2</v>
      </c>
      <c r="M74" s="317">
        <v>1</v>
      </c>
      <c r="N74" s="318">
        <f t="shared" si="127"/>
        <v>7.6923076923076927E-2</v>
      </c>
      <c r="O74" s="315"/>
      <c r="P74" s="316"/>
      <c r="Q74" s="315">
        <v>1</v>
      </c>
      <c r="R74" s="316">
        <f t="shared" si="128"/>
        <v>7.1428571428571425E-2</v>
      </c>
      <c r="S74" s="368">
        <v>1</v>
      </c>
      <c r="T74" s="316">
        <f t="shared" si="129"/>
        <v>7.1428571428571425E-2</v>
      </c>
      <c r="U74" s="317"/>
      <c r="V74" s="318"/>
      <c r="W74" s="317"/>
      <c r="X74" s="318">
        <f t="shared" si="130"/>
        <v>0</v>
      </c>
      <c r="Y74" s="317">
        <f t="shared" si="120"/>
        <v>0</v>
      </c>
      <c r="Z74" s="318">
        <f t="shared" si="131"/>
        <v>0</v>
      </c>
    </row>
    <row r="75" spans="1:26" ht="12.75" customHeight="1" x14ac:dyDescent="0.2">
      <c r="A75" s="673"/>
      <c r="B75" s="314" t="s">
        <v>710</v>
      </c>
      <c r="C75" s="315">
        <v>2</v>
      </c>
      <c r="D75" s="316">
        <f t="shared" ref="D75:D77" si="132">C75/$G$77</f>
        <v>0.125</v>
      </c>
      <c r="E75" s="315">
        <v>3</v>
      </c>
      <c r="F75" s="316">
        <f t="shared" si="124"/>
        <v>0.1875</v>
      </c>
      <c r="G75" s="368">
        <v>5</v>
      </c>
      <c r="H75" s="316">
        <f t="shared" si="125"/>
        <v>0.3125</v>
      </c>
      <c r="I75" s="317"/>
      <c r="J75" s="318"/>
      <c r="K75" s="317">
        <v>2</v>
      </c>
      <c r="L75" s="318">
        <f t="shared" si="126"/>
        <v>0.15384615384615385</v>
      </c>
      <c r="M75" s="317">
        <v>2</v>
      </c>
      <c r="N75" s="318">
        <f t="shared" si="127"/>
        <v>0.15384615384615385</v>
      </c>
      <c r="O75" s="315"/>
      <c r="P75" s="316"/>
      <c r="Q75" s="315">
        <v>2</v>
      </c>
      <c r="R75" s="316">
        <f t="shared" si="128"/>
        <v>0.14285714285714285</v>
      </c>
      <c r="S75" s="368">
        <v>2</v>
      </c>
      <c r="T75" s="316">
        <f t="shared" si="129"/>
        <v>0.14285714285714285</v>
      </c>
      <c r="U75" s="317"/>
      <c r="V75" s="318"/>
      <c r="W75" s="317">
        <v>1</v>
      </c>
      <c r="X75" s="318">
        <f t="shared" si="130"/>
        <v>6.6666666666666666E-2</v>
      </c>
      <c r="Y75" s="317">
        <f t="shared" si="120"/>
        <v>1</v>
      </c>
      <c r="Z75" s="318">
        <f t="shared" si="131"/>
        <v>6.6666666666666666E-2</v>
      </c>
    </row>
    <row r="76" spans="1:26" ht="12.75" customHeight="1" x14ac:dyDescent="0.2">
      <c r="A76" s="673"/>
      <c r="B76" s="377" t="s">
        <v>712</v>
      </c>
      <c r="C76" s="315">
        <v>1</v>
      </c>
      <c r="D76" s="316">
        <f t="shared" si="132"/>
        <v>6.25E-2</v>
      </c>
      <c r="E76" s="315">
        <v>1</v>
      </c>
      <c r="F76" s="316">
        <f t="shared" si="124"/>
        <v>6.25E-2</v>
      </c>
      <c r="G76" s="368">
        <v>2</v>
      </c>
      <c r="H76" s="316">
        <f t="shared" si="125"/>
        <v>0.125</v>
      </c>
      <c r="I76" s="317">
        <v>1</v>
      </c>
      <c r="J76" s="318">
        <f t="shared" ref="J76:J77" si="133">I76/$M$77</f>
        <v>7.6923076923076927E-2</v>
      </c>
      <c r="K76" s="317">
        <v>1</v>
      </c>
      <c r="L76" s="318">
        <f t="shared" si="126"/>
        <v>7.6923076923076927E-2</v>
      </c>
      <c r="M76" s="317">
        <v>2</v>
      </c>
      <c r="N76" s="318">
        <f t="shared" si="127"/>
        <v>0.15384615384615385</v>
      </c>
      <c r="O76" s="315">
        <v>1</v>
      </c>
      <c r="P76" s="316">
        <f t="shared" ref="P76:P77" si="134">O76/$S$77</f>
        <v>7.1428571428571425E-2</v>
      </c>
      <c r="Q76" s="315">
        <v>1</v>
      </c>
      <c r="R76" s="316">
        <f t="shared" si="128"/>
        <v>7.1428571428571425E-2</v>
      </c>
      <c r="S76" s="368">
        <v>2</v>
      </c>
      <c r="T76" s="316">
        <f t="shared" si="129"/>
        <v>0.14285714285714285</v>
      </c>
      <c r="U76" s="317">
        <v>1</v>
      </c>
      <c r="V76" s="318">
        <f t="shared" ref="V76:V77" si="135">U76/$Y$77</f>
        <v>6.6666666666666666E-2</v>
      </c>
      <c r="W76" s="317">
        <v>2</v>
      </c>
      <c r="X76" s="318">
        <f t="shared" si="130"/>
        <v>0.13333333333333333</v>
      </c>
      <c r="Y76" s="317">
        <f t="shared" si="120"/>
        <v>3</v>
      </c>
      <c r="Z76" s="318">
        <f t="shared" si="131"/>
        <v>0.2</v>
      </c>
    </row>
    <row r="77" spans="1:26" ht="12.75" customHeight="1" x14ac:dyDescent="0.25">
      <c r="A77" s="674"/>
      <c r="B77" s="320" t="s">
        <v>640</v>
      </c>
      <c r="C77" s="321">
        <v>3</v>
      </c>
      <c r="D77" s="323">
        <f t="shared" si="132"/>
        <v>0.1875</v>
      </c>
      <c r="E77" s="321">
        <v>13</v>
      </c>
      <c r="F77" s="323">
        <f t="shared" si="124"/>
        <v>0.8125</v>
      </c>
      <c r="G77" s="370">
        <v>16</v>
      </c>
      <c r="H77" s="323">
        <f t="shared" si="125"/>
        <v>1</v>
      </c>
      <c r="I77" s="324">
        <v>2</v>
      </c>
      <c r="J77" s="325">
        <f t="shared" si="133"/>
        <v>0.15384615384615385</v>
      </c>
      <c r="K77" s="324">
        <v>11</v>
      </c>
      <c r="L77" s="325">
        <f t="shared" si="126"/>
        <v>0.84615384615384615</v>
      </c>
      <c r="M77" s="324">
        <v>13</v>
      </c>
      <c r="N77" s="325">
        <f t="shared" si="127"/>
        <v>1</v>
      </c>
      <c r="O77" s="321">
        <v>2</v>
      </c>
      <c r="P77" s="323">
        <f t="shared" si="134"/>
        <v>0.14285714285714285</v>
      </c>
      <c r="Q77" s="321">
        <v>12</v>
      </c>
      <c r="R77" s="323">
        <f t="shared" si="128"/>
        <v>0.8571428571428571</v>
      </c>
      <c r="S77" s="370">
        <v>14</v>
      </c>
      <c r="T77" s="323">
        <f t="shared" si="129"/>
        <v>1</v>
      </c>
      <c r="U77" s="324">
        <v>3</v>
      </c>
      <c r="V77" s="325">
        <f t="shared" si="135"/>
        <v>0.2</v>
      </c>
      <c r="W77" s="324">
        <v>12</v>
      </c>
      <c r="X77" s="325">
        <f t="shared" si="130"/>
        <v>0.8</v>
      </c>
      <c r="Y77" s="324">
        <v>15</v>
      </c>
      <c r="Z77" s="325">
        <f t="shared" si="131"/>
        <v>1</v>
      </c>
    </row>
    <row r="78" spans="1:26" ht="12.75" customHeight="1" x14ac:dyDescent="0.2">
      <c r="A78" s="694" t="s">
        <v>655</v>
      </c>
      <c r="B78" s="301" t="s">
        <v>706</v>
      </c>
      <c r="C78" s="378"/>
      <c r="D78" s="379"/>
      <c r="E78" s="378"/>
      <c r="F78" s="379"/>
      <c r="G78" s="378"/>
      <c r="H78" s="380"/>
      <c r="I78" s="308"/>
      <c r="J78" s="366"/>
      <c r="K78" s="308">
        <v>5</v>
      </c>
      <c r="L78" s="309">
        <f t="shared" ref="L78:L82" si="136">K78/$M$82</f>
        <v>0.41666666666666669</v>
      </c>
      <c r="M78" s="367">
        <v>5</v>
      </c>
      <c r="N78" s="309">
        <f t="shared" ref="N78:N82" si="137">M78/$M$82</f>
        <v>0.41666666666666669</v>
      </c>
      <c r="O78" s="304"/>
      <c r="P78" s="329"/>
      <c r="Q78" s="304">
        <v>7</v>
      </c>
      <c r="R78" s="305">
        <f t="shared" ref="R78:R82" si="138">Q78/$S$82</f>
        <v>0.5</v>
      </c>
      <c r="S78" s="365">
        <v>7</v>
      </c>
      <c r="T78" s="305">
        <f t="shared" ref="T78:T82" si="139">S78/$S$82</f>
        <v>0.5</v>
      </c>
      <c r="U78" s="308"/>
      <c r="V78" s="366"/>
      <c r="W78" s="308">
        <v>7</v>
      </c>
      <c r="X78" s="381">
        <f t="shared" ref="X78:X81" si="140">W78/$W$82</f>
        <v>0.5</v>
      </c>
      <c r="Y78" s="308">
        <v>7</v>
      </c>
      <c r="Z78" s="381">
        <f t="shared" ref="Z78:Z81" si="141">Y78/$W$82</f>
        <v>0.5</v>
      </c>
    </row>
    <row r="79" spans="1:26" ht="12.75" customHeight="1" x14ac:dyDescent="0.2">
      <c r="A79" s="673"/>
      <c r="B79" s="314" t="s">
        <v>708</v>
      </c>
      <c r="C79" s="382"/>
      <c r="D79" s="383"/>
      <c r="E79" s="382"/>
      <c r="F79" s="383"/>
      <c r="G79" s="382"/>
      <c r="H79" s="384"/>
      <c r="I79" s="317"/>
      <c r="J79" s="376"/>
      <c r="K79" s="317">
        <v>2</v>
      </c>
      <c r="L79" s="318">
        <f t="shared" si="136"/>
        <v>0.16666666666666666</v>
      </c>
      <c r="M79" s="369">
        <v>2</v>
      </c>
      <c r="N79" s="318">
        <f t="shared" si="137"/>
        <v>0.16666666666666666</v>
      </c>
      <c r="O79" s="315"/>
      <c r="P79" s="374"/>
      <c r="Q79" s="315">
        <v>3</v>
      </c>
      <c r="R79" s="316">
        <f t="shared" si="138"/>
        <v>0.21428571428571427</v>
      </c>
      <c r="S79" s="368">
        <v>3</v>
      </c>
      <c r="T79" s="316">
        <f t="shared" si="139"/>
        <v>0.21428571428571427</v>
      </c>
      <c r="U79" s="317"/>
      <c r="V79" s="376"/>
      <c r="W79" s="317">
        <v>3</v>
      </c>
      <c r="X79" s="385">
        <f t="shared" si="140"/>
        <v>0.21428571428571427</v>
      </c>
      <c r="Y79" s="317">
        <v>3</v>
      </c>
      <c r="Z79" s="385">
        <f t="shared" si="141"/>
        <v>0.21428571428571427</v>
      </c>
    </row>
    <row r="80" spans="1:26" ht="12.75" customHeight="1" x14ac:dyDescent="0.2">
      <c r="A80" s="673"/>
      <c r="B80" s="314" t="s">
        <v>709</v>
      </c>
      <c r="C80" s="382"/>
      <c r="D80" s="383"/>
      <c r="E80" s="382"/>
      <c r="F80" s="383"/>
      <c r="G80" s="382"/>
      <c r="H80" s="384"/>
      <c r="I80" s="317"/>
      <c r="J80" s="376"/>
      <c r="K80" s="317">
        <v>2</v>
      </c>
      <c r="L80" s="318">
        <f t="shared" si="136"/>
        <v>0.16666666666666666</v>
      </c>
      <c r="M80" s="369">
        <v>2</v>
      </c>
      <c r="N80" s="318">
        <f t="shared" si="137"/>
        <v>0.16666666666666666</v>
      </c>
      <c r="O80" s="315"/>
      <c r="P80" s="374"/>
      <c r="Q80" s="315">
        <v>1</v>
      </c>
      <c r="R80" s="316">
        <f t="shared" si="138"/>
        <v>7.1428571428571425E-2</v>
      </c>
      <c r="S80" s="368">
        <v>1</v>
      </c>
      <c r="T80" s="316">
        <f t="shared" si="139"/>
        <v>7.1428571428571425E-2</v>
      </c>
      <c r="U80" s="317"/>
      <c r="V80" s="376"/>
      <c r="W80" s="317">
        <v>1</v>
      </c>
      <c r="X80" s="385">
        <f t="shared" si="140"/>
        <v>7.1428571428571425E-2</v>
      </c>
      <c r="Y80" s="317">
        <v>1</v>
      </c>
      <c r="Z80" s="385">
        <f t="shared" si="141"/>
        <v>7.1428571428571425E-2</v>
      </c>
    </row>
    <row r="81" spans="1:26" ht="12.75" customHeight="1" x14ac:dyDescent="0.2">
      <c r="A81" s="673"/>
      <c r="B81" s="314" t="s">
        <v>710</v>
      </c>
      <c r="C81" s="382"/>
      <c r="D81" s="383"/>
      <c r="E81" s="382"/>
      <c r="F81" s="383"/>
      <c r="G81" s="382"/>
      <c r="H81" s="384"/>
      <c r="I81" s="317"/>
      <c r="J81" s="376"/>
      <c r="K81" s="317">
        <v>3</v>
      </c>
      <c r="L81" s="318">
        <f t="shared" si="136"/>
        <v>0.25</v>
      </c>
      <c r="M81" s="369">
        <v>3</v>
      </c>
      <c r="N81" s="318">
        <f t="shared" si="137"/>
        <v>0.25</v>
      </c>
      <c r="O81" s="315"/>
      <c r="P81" s="374"/>
      <c r="Q81" s="315">
        <v>3</v>
      </c>
      <c r="R81" s="316">
        <f t="shared" si="138"/>
        <v>0.21428571428571427</v>
      </c>
      <c r="S81" s="368">
        <v>3</v>
      </c>
      <c r="T81" s="316">
        <f t="shared" si="139"/>
        <v>0.21428571428571427</v>
      </c>
      <c r="U81" s="317"/>
      <c r="V81" s="376"/>
      <c r="W81" s="317">
        <v>3</v>
      </c>
      <c r="X81" s="385">
        <f t="shared" si="140"/>
        <v>0.21428571428571427</v>
      </c>
      <c r="Y81" s="317">
        <v>3</v>
      </c>
      <c r="Z81" s="385">
        <f t="shared" si="141"/>
        <v>0.21428571428571427</v>
      </c>
    </row>
    <row r="82" spans="1:26" ht="15.75" customHeight="1" x14ac:dyDescent="0.25">
      <c r="A82" s="674"/>
      <c r="B82" s="320" t="s">
        <v>640</v>
      </c>
      <c r="C82" s="386"/>
      <c r="D82" s="387"/>
      <c r="E82" s="386"/>
      <c r="F82" s="387"/>
      <c r="G82" s="386"/>
      <c r="H82" s="384"/>
      <c r="I82" s="388"/>
      <c r="J82" s="389"/>
      <c r="K82" s="388">
        <v>12</v>
      </c>
      <c r="L82" s="390">
        <f t="shared" si="136"/>
        <v>1</v>
      </c>
      <c r="M82" s="391">
        <v>12</v>
      </c>
      <c r="N82" s="390">
        <f t="shared" si="137"/>
        <v>1</v>
      </c>
      <c r="O82" s="392"/>
      <c r="P82" s="393"/>
      <c r="Q82" s="392">
        <v>14</v>
      </c>
      <c r="R82" s="345">
        <f t="shared" si="138"/>
        <v>1</v>
      </c>
      <c r="S82" s="394">
        <v>14</v>
      </c>
      <c r="T82" s="345">
        <f t="shared" si="139"/>
        <v>1</v>
      </c>
      <c r="U82" s="324"/>
      <c r="V82" s="395"/>
      <c r="W82" s="324">
        <v>14</v>
      </c>
      <c r="X82" s="325">
        <v>1</v>
      </c>
      <c r="Y82" s="371">
        <v>14</v>
      </c>
      <c r="Z82" s="325">
        <v>1</v>
      </c>
    </row>
    <row r="83" spans="1:26" ht="12.75" customHeight="1" x14ac:dyDescent="0.2">
      <c r="A83" s="694" t="s">
        <v>656</v>
      </c>
      <c r="B83" s="301" t="s">
        <v>706</v>
      </c>
      <c r="C83" s="304">
        <v>3</v>
      </c>
      <c r="D83" s="305">
        <f t="shared" ref="D83:D85" si="142">C83/$G$89</f>
        <v>0.25</v>
      </c>
      <c r="E83" s="304">
        <v>5</v>
      </c>
      <c r="F83" s="305">
        <f t="shared" ref="F83:F85" si="143">E83/$G$89</f>
        <v>0.41666666666666669</v>
      </c>
      <c r="G83" s="304">
        <v>8</v>
      </c>
      <c r="H83" s="305">
        <f t="shared" ref="H83:H85" si="144">G83/$G$89</f>
        <v>0.66666666666666663</v>
      </c>
      <c r="I83" s="308">
        <v>5</v>
      </c>
      <c r="J83" s="309">
        <f>I83/$M$89</f>
        <v>0.3125</v>
      </c>
      <c r="K83" s="308">
        <v>6</v>
      </c>
      <c r="L83" s="309">
        <f t="shared" ref="L83:L89" si="145">K83/$M$89</f>
        <v>0.375</v>
      </c>
      <c r="M83" s="367">
        <v>11</v>
      </c>
      <c r="N83" s="309">
        <f t="shared" ref="N83:N89" si="146">M83/$M$89</f>
        <v>0.6875</v>
      </c>
      <c r="O83" s="304">
        <v>5</v>
      </c>
      <c r="P83" s="305">
        <f t="shared" ref="P83:P89" si="147">O83/$S$89</f>
        <v>0.22727272727272727</v>
      </c>
      <c r="Q83" s="304">
        <v>7</v>
      </c>
      <c r="R83" s="305">
        <f t="shared" ref="R83:R89" si="148">Q83/$S$89</f>
        <v>0.31818181818181818</v>
      </c>
      <c r="S83" s="365">
        <v>12</v>
      </c>
      <c r="T83" s="305">
        <f t="shared" ref="T83:T89" si="149">S83/$S$89</f>
        <v>0.54545454545454541</v>
      </c>
      <c r="U83" s="306">
        <v>4</v>
      </c>
      <c r="V83" s="307">
        <f t="shared" ref="V83:V84" si="150">U83/$Y$89</f>
        <v>0.2</v>
      </c>
      <c r="W83" s="306">
        <v>6</v>
      </c>
      <c r="X83" s="307">
        <f t="shared" ref="X83:X84" si="151">W83/$Y$89</f>
        <v>0.3</v>
      </c>
      <c r="Y83" s="396">
        <f t="shared" ref="Y83:Y84" si="152">U83+W83</f>
        <v>10</v>
      </c>
      <c r="Z83" s="307">
        <f t="shared" ref="Z83:Z84" si="153">Y83/$Y$89</f>
        <v>0.5</v>
      </c>
    </row>
    <row r="84" spans="1:26" ht="12.75" customHeight="1" x14ac:dyDescent="0.2">
      <c r="A84" s="673"/>
      <c r="B84" s="314" t="s">
        <v>708</v>
      </c>
      <c r="C84" s="315">
        <v>1</v>
      </c>
      <c r="D84" s="316">
        <f t="shared" si="142"/>
        <v>8.3333333333333329E-2</v>
      </c>
      <c r="E84" s="315">
        <v>1</v>
      </c>
      <c r="F84" s="316">
        <f t="shared" si="143"/>
        <v>8.3333333333333329E-2</v>
      </c>
      <c r="G84" s="315">
        <v>2</v>
      </c>
      <c r="H84" s="316">
        <f t="shared" si="144"/>
        <v>0.16666666666666666</v>
      </c>
      <c r="I84" s="317"/>
      <c r="J84" s="318"/>
      <c r="K84" s="317">
        <v>1</v>
      </c>
      <c r="L84" s="318">
        <f t="shared" si="145"/>
        <v>6.25E-2</v>
      </c>
      <c r="M84" s="369">
        <v>1</v>
      </c>
      <c r="N84" s="318">
        <f t="shared" si="146"/>
        <v>6.25E-2</v>
      </c>
      <c r="O84" s="315">
        <v>1</v>
      </c>
      <c r="P84" s="316">
        <f t="shared" si="147"/>
        <v>4.5454545454545456E-2</v>
      </c>
      <c r="Q84" s="315">
        <v>3</v>
      </c>
      <c r="R84" s="316">
        <f t="shared" si="148"/>
        <v>0.13636363636363635</v>
      </c>
      <c r="S84" s="368">
        <v>4</v>
      </c>
      <c r="T84" s="316">
        <f t="shared" si="149"/>
        <v>0.18181818181818182</v>
      </c>
      <c r="U84" s="317">
        <v>3</v>
      </c>
      <c r="V84" s="318">
        <f t="shared" si="150"/>
        <v>0.15</v>
      </c>
      <c r="W84" s="317">
        <v>2</v>
      </c>
      <c r="X84" s="318">
        <f t="shared" si="151"/>
        <v>0.1</v>
      </c>
      <c r="Y84" s="396">
        <f t="shared" si="152"/>
        <v>5</v>
      </c>
      <c r="Z84" s="307">
        <f t="shared" si="153"/>
        <v>0.25</v>
      </c>
    </row>
    <row r="85" spans="1:26" ht="12.75" customHeight="1" x14ac:dyDescent="0.2">
      <c r="A85" s="673"/>
      <c r="B85" s="314" t="s">
        <v>709</v>
      </c>
      <c r="C85" s="315">
        <v>1</v>
      </c>
      <c r="D85" s="316">
        <f t="shared" si="142"/>
        <v>8.3333333333333329E-2</v>
      </c>
      <c r="E85" s="315">
        <v>1</v>
      </c>
      <c r="F85" s="316">
        <f t="shared" si="143"/>
        <v>8.3333333333333329E-2</v>
      </c>
      <c r="G85" s="315">
        <v>2</v>
      </c>
      <c r="H85" s="316">
        <f t="shared" si="144"/>
        <v>0.16666666666666666</v>
      </c>
      <c r="I85" s="317"/>
      <c r="J85" s="318"/>
      <c r="K85" s="317">
        <v>1</v>
      </c>
      <c r="L85" s="318">
        <f t="shared" si="145"/>
        <v>6.25E-2</v>
      </c>
      <c r="M85" s="369">
        <v>1</v>
      </c>
      <c r="N85" s="318">
        <f t="shared" si="146"/>
        <v>6.25E-2</v>
      </c>
      <c r="O85" s="315"/>
      <c r="P85" s="316">
        <f t="shared" si="147"/>
        <v>0</v>
      </c>
      <c r="Q85" s="315"/>
      <c r="R85" s="316">
        <f t="shared" si="148"/>
        <v>0</v>
      </c>
      <c r="S85" s="368"/>
      <c r="T85" s="316">
        <f t="shared" si="149"/>
        <v>0</v>
      </c>
      <c r="U85" s="317"/>
      <c r="V85" s="318"/>
      <c r="W85" s="317"/>
      <c r="X85" s="318"/>
      <c r="Y85" s="396"/>
      <c r="Z85" s="307"/>
    </row>
    <row r="86" spans="1:26" ht="12.75" customHeight="1" x14ac:dyDescent="0.2">
      <c r="A86" s="673"/>
      <c r="B86" s="314" t="s">
        <v>710</v>
      </c>
      <c r="C86" s="315"/>
      <c r="D86" s="316"/>
      <c r="E86" s="315"/>
      <c r="F86" s="316"/>
      <c r="G86" s="315"/>
      <c r="H86" s="316"/>
      <c r="I86" s="317"/>
      <c r="J86" s="318"/>
      <c r="K86" s="317"/>
      <c r="L86" s="318">
        <f t="shared" si="145"/>
        <v>0</v>
      </c>
      <c r="M86" s="369"/>
      <c r="N86" s="318">
        <f t="shared" si="146"/>
        <v>0</v>
      </c>
      <c r="O86" s="315">
        <v>1</v>
      </c>
      <c r="P86" s="316">
        <f t="shared" si="147"/>
        <v>4.5454545454545456E-2</v>
      </c>
      <c r="Q86" s="315"/>
      <c r="R86" s="316">
        <f t="shared" si="148"/>
        <v>0</v>
      </c>
      <c r="S86" s="368">
        <v>1</v>
      </c>
      <c r="T86" s="316">
        <f t="shared" si="149"/>
        <v>4.5454545454545456E-2</v>
      </c>
      <c r="U86" s="317">
        <v>1</v>
      </c>
      <c r="V86" s="318">
        <f t="shared" ref="V86:V87" si="154">U86/$Y$89</f>
        <v>0.05</v>
      </c>
      <c r="W86" s="317"/>
      <c r="X86" s="318"/>
      <c r="Y86" s="396">
        <f t="shared" ref="Y86:Y88" si="155">U86+W86</f>
        <v>1</v>
      </c>
      <c r="Z86" s="307">
        <f t="shared" ref="Z86:Z88" si="156">Y86/$Y$89</f>
        <v>0.05</v>
      </c>
    </row>
    <row r="87" spans="1:26" ht="12.75" customHeight="1" x14ac:dyDescent="0.2">
      <c r="A87" s="673"/>
      <c r="B87" s="314" t="s">
        <v>711</v>
      </c>
      <c r="C87" s="315"/>
      <c r="D87" s="316"/>
      <c r="E87" s="315"/>
      <c r="F87" s="316"/>
      <c r="G87" s="315"/>
      <c r="H87" s="316"/>
      <c r="I87" s="317"/>
      <c r="J87" s="318"/>
      <c r="K87" s="317">
        <v>2</v>
      </c>
      <c r="L87" s="318">
        <f t="shared" si="145"/>
        <v>0.125</v>
      </c>
      <c r="M87" s="369">
        <v>2</v>
      </c>
      <c r="N87" s="318">
        <f t="shared" si="146"/>
        <v>0.125</v>
      </c>
      <c r="O87" s="315">
        <v>1</v>
      </c>
      <c r="P87" s="316">
        <f t="shared" si="147"/>
        <v>4.5454545454545456E-2</v>
      </c>
      <c r="Q87" s="315">
        <v>2</v>
      </c>
      <c r="R87" s="316">
        <f t="shared" si="148"/>
        <v>9.0909090909090912E-2</v>
      </c>
      <c r="S87" s="368">
        <v>3</v>
      </c>
      <c r="T87" s="316">
        <f t="shared" si="149"/>
        <v>0.13636363636363635</v>
      </c>
      <c r="U87" s="317">
        <v>2</v>
      </c>
      <c r="V87" s="318">
        <f t="shared" si="154"/>
        <v>0.1</v>
      </c>
      <c r="W87" s="317">
        <v>1</v>
      </c>
      <c r="X87" s="318">
        <f t="shared" ref="X87:X89" si="157">W87/$Y$89</f>
        <v>0.05</v>
      </c>
      <c r="Y87" s="396">
        <f t="shared" si="155"/>
        <v>3</v>
      </c>
      <c r="Z87" s="307">
        <f t="shared" si="156"/>
        <v>0.15</v>
      </c>
    </row>
    <row r="88" spans="1:26" ht="12.75" customHeight="1" x14ac:dyDescent="0.2">
      <c r="A88" s="673"/>
      <c r="B88" s="314" t="s">
        <v>712</v>
      </c>
      <c r="C88" s="315"/>
      <c r="D88" s="316"/>
      <c r="E88" s="315"/>
      <c r="F88" s="316"/>
      <c r="G88" s="315"/>
      <c r="H88" s="316"/>
      <c r="I88" s="317"/>
      <c r="J88" s="318"/>
      <c r="K88" s="317">
        <v>1</v>
      </c>
      <c r="L88" s="318">
        <f t="shared" si="145"/>
        <v>6.25E-2</v>
      </c>
      <c r="M88" s="369">
        <v>1</v>
      </c>
      <c r="N88" s="318">
        <f t="shared" si="146"/>
        <v>6.25E-2</v>
      </c>
      <c r="O88" s="315">
        <v>2</v>
      </c>
      <c r="P88" s="316">
        <f t="shared" si="147"/>
        <v>9.0909090909090912E-2</v>
      </c>
      <c r="Q88" s="315"/>
      <c r="R88" s="316">
        <f t="shared" si="148"/>
        <v>0</v>
      </c>
      <c r="S88" s="368">
        <v>2</v>
      </c>
      <c r="T88" s="316">
        <f t="shared" si="149"/>
        <v>9.0909090909090912E-2</v>
      </c>
      <c r="U88" s="317"/>
      <c r="V88" s="318"/>
      <c r="W88" s="317">
        <v>1</v>
      </c>
      <c r="X88" s="318">
        <f t="shared" si="157"/>
        <v>0.05</v>
      </c>
      <c r="Y88" s="396">
        <f t="shared" si="155"/>
        <v>1</v>
      </c>
      <c r="Z88" s="307">
        <f t="shared" si="156"/>
        <v>0.05</v>
      </c>
    </row>
    <row r="89" spans="1:26" ht="15.75" customHeight="1" x14ac:dyDescent="0.25">
      <c r="A89" s="674"/>
      <c r="B89" s="320" t="s">
        <v>640</v>
      </c>
      <c r="C89" s="321">
        <v>5</v>
      </c>
      <c r="D89" s="323">
        <f>C89/$G$89</f>
        <v>0.41666666666666669</v>
      </c>
      <c r="E89" s="321">
        <v>7</v>
      </c>
      <c r="F89" s="323">
        <f>E89/$G$89</f>
        <v>0.58333333333333337</v>
      </c>
      <c r="G89" s="321">
        <v>12</v>
      </c>
      <c r="H89" s="323">
        <f>G89/$G$89</f>
        <v>1</v>
      </c>
      <c r="I89" s="324">
        <v>5</v>
      </c>
      <c r="J89" s="325">
        <f>I89/$M$89</f>
        <v>0.3125</v>
      </c>
      <c r="K89" s="324">
        <v>11</v>
      </c>
      <c r="L89" s="325">
        <f t="shared" si="145"/>
        <v>0.6875</v>
      </c>
      <c r="M89" s="371">
        <v>16</v>
      </c>
      <c r="N89" s="325">
        <f t="shared" si="146"/>
        <v>1</v>
      </c>
      <c r="O89" s="321">
        <v>10</v>
      </c>
      <c r="P89" s="323">
        <f t="shared" si="147"/>
        <v>0.45454545454545453</v>
      </c>
      <c r="Q89" s="321">
        <v>12</v>
      </c>
      <c r="R89" s="323">
        <f t="shared" si="148"/>
        <v>0.54545454545454541</v>
      </c>
      <c r="S89" s="370">
        <v>22</v>
      </c>
      <c r="T89" s="323">
        <f t="shared" si="149"/>
        <v>1</v>
      </c>
      <c r="U89" s="324">
        <v>10</v>
      </c>
      <c r="V89" s="347">
        <f>U89/$Y$89</f>
        <v>0.5</v>
      </c>
      <c r="W89" s="324">
        <f>SUM(W83:W88)</f>
        <v>10</v>
      </c>
      <c r="X89" s="347">
        <f t="shared" si="157"/>
        <v>0.5</v>
      </c>
      <c r="Y89" s="371">
        <v>20</v>
      </c>
      <c r="Z89" s="325">
        <v>1</v>
      </c>
    </row>
    <row r="90" spans="1:26" ht="12.75" customHeight="1" x14ac:dyDescent="0.2">
      <c r="A90" s="694" t="s">
        <v>715</v>
      </c>
      <c r="B90" s="301" t="s">
        <v>706</v>
      </c>
      <c r="C90" s="382"/>
      <c r="D90" s="383"/>
      <c r="E90" s="382"/>
      <c r="F90" s="383"/>
      <c r="G90" s="382"/>
      <c r="H90" s="384"/>
      <c r="I90" s="308">
        <v>1</v>
      </c>
      <c r="J90" s="309">
        <f t="shared" ref="J90:J91" si="158">I90/$M$95</f>
        <v>5.2631578947368418E-2</v>
      </c>
      <c r="K90" s="367">
        <v>10</v>
      </c>
      <c r="L90" s="381">
        <f t="shared" ref="L90:L92" si="159">K90/$M$95</f>
        <v>0.52631578947368418</v>
      </c>
      <c r="M90" s="397">
        <v>11</v>
      </c>
      <c r="N90" s="309">
        <f t="shared" ref="N90:N92" si="160">M90/$M$95</f>
        <v>0.57894736842105265</v>
      </c>
      <c r="O90" s="304">
        <v>2</v>
      </c>
      <c r="P90" s="305">
        <f>O90/S95</f>
        <v>0.1111111111111111</v>
      </c>
      <c r="Q90" s="304">
        <v>10</v>
      </c>
      <c r="R90" s="305">
        <f t="shared" ref="R90:R95" si="161">Q90/$S$95</f>
        <v>0.55555555555555558</v>
      </c>
      <c r="S90" s="365">
        <v>12</v>
      </c>
      <c r="T90" s="305">
        <f t="shared" ref="T90:T95" si="162">S90/$S$95</f>
        <v>0.66666666666666663</v>
      </c>
      <c r="U90" s="308">
        <v>2</v>
      </c>
      <c r="V90" s="309">
        <f>U90/$Y$95</f>
        <v>7.6923076923076927E-2</v>
      </c>
      <c r="W90" s="308">
        <v>15</v>
      </c>
      <c r="X90" s="309">
        <f t="shared" ref="X90:X93" si="163">W90/$Y$95</f>
        <v>0.57692307692307687</v>
      </c>
      <c r="Y90" s="308">
        <f t="shared" ref="Y90:Y93" si="164">U90+W90</f>
        <v>17</v>
      </c>
      <c r="Z90" s="309">
        <f t="shared" ref="Z90:Z95" si="165">Y90/$Y$95</f>
        <v>0.65384615384615385</v>
      </c>
    </row>
    <row r="91" spans="1:26" ht="12.75" customHeight="1" x14ac:dyDescent="0.2">
      <c r="A91" s="673"/>
      <c r="B91" s="377" t="s">
        <v>708</v>
      </c>
      <c r="C91" s="382"/>
      <c r="D91" s="383"/>
      <c r="E91" s="382"/>
      <c r="F91" s="383"/>
      <c r="G91" s="382"/>
      <c r="H91" s="384"/>
      <c r="I91" s="317">
        <v>1</v>
      </c>
      <c r="J91" s="318">
        <f t="shared" si="158"/>
        <v>5.2631578947368418E-2</v>
      </c>
      <c r="K91" s="369">
        <v>4</v>
      </c>
      <c r="L91" s="385">
        <f t="shared" si="159"/>
        <v>0.21052631578947367</v>
      </c>
      <c r="M91" s="398">
        <v>5</v>
      </c>
      <c r="N91" s="318">
        <f t="shared" si="160"/>
        <v>0.26315789473684209</v>
      </c>
      <c r="O91" s="315"/>
      <c r="P91" s="374"/>
      <c r="Q91" s="315">
        <v>5</v>
      </c>
      <c r="R91" s="316">
        <f t="shared" si="161"/>
        <v>0.27777777777777779</v>
      </c>
      <c r="S91" s="368">
        <v>5</v>
      </c>
      <c r="T91" s="316">
        <f t="shared" si="162"/>
        <v>0.27777777777777779</v>
      </c>
      <c r="U91" s="317"/>
      <c r="V91" s="318"/>
      <c r="W91" s="317">
        <v>3</v>
      </c>
      <c r="X91" s="318">
        <f t="shared" si="163"/>
        <v>0.11538461538461539</v>
      </c>
      <c r="Y91" s="317">
        <f t="shared" si="164"/>
        <v>3</v>
      </c>
      <c r="Z91" s="318">
        <f t="shared" si="165"/>
        <v>0.11538461538461539</v>
      </c>
    </row>
    <row r="92" spans="1:26" ht="12.75" customHeight="1" x14ac:dyDescent="0.2">
      <c r="A92" s="673"/>
      <c r="B92" s="399" t="s">
        <v>710</v>
      </c>
      <c r="C92" s="382"/>
      <c r="D92" s="383"/>
      <c r="E92" s="382"/>
      <c r="F92" s="383"/>
      <c r="G92" s="382"/>
      <c r="H92" s="384"/>
      <c r="I92" s="317"/>
      <c r="J92" s="318"/>
      <c r="K92" s="369">
        <v>1</v>
      </c>
      <c r="L92" s="385">
        <f t="shared" si="159"/>
        <v>5.2631578947368418E-2</v>
      </c>
      <c r="M92" s="398">
        <v>1</v>
      </c>
      <c r="N92" s="318">
        <f t="shared" si="160"/>
        <v>5.2631578947368418E-2</v>
      </c>
      <c r="O92" s="315"/>
      <c r="P92" s="374"/>
      <c r="Q92" s="315"/>
      <c r="R92" s="316">
        <f t="shared" si="161"/>
        <v>0</v>
      </c>
      <c r="S92" s="368"/>
      <c r="T92" s="316">
        <f t="shared" si="162"/>
        <v>0</v>
      </c>
      <c r="U92" s="317"/>
      <c r="V92" s="318"/>
      <c r="W92" s="317">
        <v>1</v>
      </c>
      <c r="X92" s="318">
        <f t="shared" si="163"/>
        <v>3.8461538461538464E-2</v>
      </c>
      <c r="Y92" s="317">
        <f t="shared" si="164"/>
        <v>1</v>
      </c>
      <c r="Z92" s="318">
        <f t="shared" si="165"/>
        <v>3.8461538461538464E-2</v>
      </c>
    </row>
    <row r="93" spans="1:26" ht="12.75" customHeight="1" x14ac:dyDescent="0.2">
      <c r="A93" s="673"/>
      <c r="B93" s="399" t="s">
        <v>711</v>
      </c>
      <c r="C93" s="382"/>
      <c r="D93" s="383"/>
      <c r="E93" s="382"/>
      <c r="F93" s="383"/>
      <c r="G93" s="382"/>
      <c r="H93" s="384"/>
      <c r="I93" s="317"/>
      <c r="J93" s="318"/>
      <c r="K93" s="369"/>
      <c r="L93" s="385"/>
      <c r="M93" s="398"/>
      <c r="N93" s="318"/>
      <c r="O93" s="315"/>
      <c r="P93" s="374"/>
      <c r="Q93" s="315">
        <v>1</v>
      </c>
      <c r="R93" s="316">
        <f t="shared" si="161"/>
        <v>5.5555555555555552E-2</v>
      </c>
      <c r="S93" s="368">
        <v>1</v>
      </c>
      <c r="T93" s="316">
        <f t="shared" si="162"/>
        <v>5.5555555555555552E-2</v>
      </c>
      <c r="U93" s="317">
        <v>2</v>
      </c>
      <c r="V93" s="318">
        <f>U93/$Y$95</f>
        <v>7.6923076923076927E-2</v>
      </c>
      <c r="W93" s="317">
        <v>3</v>
      </c>
      <c r="X93" s="318">
        <f t="shared" si="163"/>
        <v>0.11538461538461539</v>
      </c>
      <c r="Y93" s="317">
        <f t="shared" si="164"/>
        <v>5</v>
      </c>
      <c r="Z93" s="318">
        <f t="shared" si="165"/>
        <v>0.19230769230769232</v>
      </c>
    </row>
    <row r="94" spans="1:26" ht="12.75" customHeight="1" x14ac:dyDescent="0.2">
      <c r="A94" s="673"/>
      <c r="B94" s="399" t="s">
        <v>712</v>
      </c>
      <c r="C94" s="382"/>
      <c r="D94" s="383"/>
      <c r="E94" s="382"/>
      <c r="F94" s="383"/>
      <c r="G94" s="382"/>
      <c r="H94" s="384"/>
      <c r="I94" s="317">
        <v>1</v>
      </c>
      <c r="J94" s="318">
        <f t="shared" ref="J94:J95" si="166">I94/$M$95</f>
        <v>5.2631578947368418E-2</v>
      </c>
      <c r="K94" s="369">
        <v>1</v>
      </c>
      <c r="L94" s="385">
        <f t="shared" ref="L94:L95" si="167">K94/$M$95</f>
        <v>5.2631578947368418E-2</v>
      </c>
      <c r="M94" s="398">
        <v>2</v>
      </c>
      <c r="N94" s="318">
        <f t="shared" ref="N94:N95" si="168">M94/$M$95</f>
        <v>0.10526315789473684</v>
      </c>
      <c r="O94" s="315"/>
      <c r="P94" s="374"/>
      <c r="Q94" s="315"/>
      <c r="R94" s="316">
        <f t="shared" si="161"/>
        <v>0</v>
      </c>
      <c r="S94" s="368"/>
      <c r="T94" s="316">
        <f t="shared" si="162"/>
        <v>0</v>
      </c>
      <c r="U94" s="317"/>
      <c r="V94" s="318"/>
      <c r="W94" s="317"/>
      <c r="X94" s="318"/>
      <c r="Y94" s="317"/>
      <c r="Z94" s="318">
        <f t="shared" si="165"/>
        <v>0</v>
      </c>
    </row>
    <row r="95" spans="1:26" ht="15.75" customHeight="1" x14ac:dyDescent="0.25">
      <c r="A95" s="674"/>
      <c r="B95" s="320" t="s">
        <v>640</v>
      </c>
      <c r="C95" s="386"/>
      <c r="D95" s="387"/>
      <c r="E95" s="386"/>
      <c r="F95" s="387"/>
      <c r="G95" s="386"/>
      <c r="H95" s="384"/>
      <c r="I95" s="388">
        <v>3</v>
      </c>
      <c r="J95" s="390">
        <f t="shared" si="166"/>
        <v>0.15789473684210525</v>
      </c>
      <c r="K95" s="371">
        <v>16</v>
      </c>
      <c r="L95" s="400">
        <f t="shared" si="167"/>
        <v>0.84210526315789469</v>
      </c>
      <c r="M95" s="401">
        <v>19</v>
      </c>
      <c r="N95" s="325">
        <f t="shared" si="168"/>
        <v>1</v>
      </c>
      <c r="O95" s="321">
        <v>2</v>
      </c>
      <c r="P95" s="402">
        <f t="shared" ref="P95:P96" si="169">O95/S95</f>
        <v>0.1111111111111111</v>
      </c>
      <c r="Q95" s="321">
        <v>16</v>
      </c>
      <c r="R95" s="323">
        <f t="shared" si="161"/>
        <v>0.88888888888888884</v>
      </c>
      <c r="S95" s="370">
        <v>18</v>
      </c>
      <c r="T95" s="323">
        <f t="shared" si="162"/>
        <v>1</v>
      </c>
      <c r="U95" s="388">
        <v>4</v>
      </c>
      <c r="V95" s="325">
        <f>U95/$Y$95</f>
        <v>0.15384615384615385</v>
      </c>
      <c r="W95" s="324">
        <f>SUM(W90:W94)</f>
        <v>22</v>
      </c>
      <c r="X95" s="325">
        <f>W95/$Y$95</f>
        <v>0.84615384615384615</v>
      </c>
      <c r="Y95" s="371">
        <v>26</v>
      </c>
      <c r="Z95" s="325">
        <f t="shared" si="165"/>
        <v>1</v>
      </c>
    </row>
    <row r="96" spans="1:26" ht="15.75" customHeight="1" x14ac:dyDescent="0.25">
      <c r="A96" s="695" t="s">
        <v>716</v>
      </c>
      <c r="B96" s="658"/>
      <c r="C96" s="356">
        <f>C37+C45+C53+C61+C71+C77+C89</f>
        <v>109</v>
      </c>
      <c r="D96" s="357">
        <f>C96/G96</f>
        <v>0.23191489361702128</v>
      </c>
      <c r="E96" s="356">
        <f>E37+E45+E53+E61+E71+E77+E89</f>
        <v>361</v>
      </c>
      <c r="F96" s="357">
        <f>E96/G96</f>
        <v>0.76808510638297878</v>
      </c>
      <c r="G96" s="403">
        <f>G37+G45+G53+G61+G71+G77+G89</f>
        <v>470</v>
      </c>
      <c r="H96" s="404">
        <f>G96/G96</f>
        <v>1</v>
      </c>
      <c r="I96" s="356">
        <f>I37+I45+I53+I61+I71+I77+I89+I95</f>
        <v>109</v>
      </c>
      <c r="J96" s="357">
        <f>I96/M96</f>
        <v>0.20297951582867785</v>
      </c>
      <c r="K96" s="356">
        <f>K37+K45+K53+K61+K71+K77+K82+K89+K95</f>
        <v>428</v>
      </c>
      <c r="L96" s="357">
        <f>K96/M96</f>
        <v>0.79702048417132221</v>
      </c>
      <c r="M96" s="356">
        <f>M37+M45+M53+M61+M71+M77+M82+M89+M95</f>
        <v>537</v>
      </c>
      <c r="N96" s="355">
        <f>M96/M96</f>
        <v>1</v>
      </c>
      <c r="O96" s="405">
        <f>O37+O45+O53+O61+O71+O77+O89+O95</f>
        <v>123</v>
      </c>
      <c r="P96" s="406">
        <f t="shared" si="169"/>
        <v>0.22527472527472528</v>
      </c>
      <c r="Q96" s="356">
        <f>Q37+Q45+Q53+Q61+Q71+Q77+Q82+Q89+Q95</f>
        <v>423</v>
      </c>
      <c r="R96" s="357">
        <f>Q96/S96</f>
        <v>0.77472527472527475</v>
      </c>
      <c r="S96" s="356">
        <f>S37+S45+S53+S61+S71+S77+S82+S89+S95</f>
        <v>546</v>
      </c>
      <c r="T96" s="355">
        <f>S96/S96</f>
        <v>1</v>
      </c>
      <c r="U96" s="356">
        <f>U37+U45+U53+U61+U71+U77+U89+U95</f>
        <v>120</v>
      </c>
      <c r="V96" s="357">
        <f>U96/Y96</f>
        <v>0.21621621621621623</v>
      </c>
      <c r="W96" s="356">
        <f>W37+W45+W53+W61+W71+W77+W82+W89+W95</f>
        <v>435</v>
      </c>
      <c r="X96" s="357">
        <f>W96/Y96</f>
        <v>0.78378378378378377</v>
      </c>
      <c r="Y96" s="407">
        <f>Y37+Y45+Y53+Y61+Y71+Y77+Y82+Y89+Y95</f>
        <v>555</v>
      </c>
      <c r="Z96" s="355">
        <v>1</v>
      </c>
    </row>
    <row r="97" spans="1:26" ht="12.75" customHeight="1" x14ac:dyDescent="0.2">
      <c r="A97" s="1"/>
      <c r="B97" s="1"/>
      <c r="C97" s="136"/>
      <c r="D97" s="136"/>
      <c r="E97" s="136"/>
      <c r="F97" s="136"/>
      <c r="G97" s="136"/>
      <c r="H97" s="408"/>
      <c r="I97" s="136"/>
      <c r="J97" s="136"/>
      <c r="K97" s="136"/>
      <c r="L97" s="136"/>
      <c r="M97" s="136"/>
      <c r="N97" s="136"/>
      <c r="O97" s="136"/>
      <c r="P97" s="136"/>
      <c r="Q97" s="136"/>
      <c r="R97" s="136"/>
      <c r="S97" s="136"/>
      <c r="T97" s="136"/>
      <c r="U97" s="136"/>
      <c r="V97" s="136"/>
      <c r="W97" s="136"/>
      <c r="X97" s="136"/>
      <c r="Y97" s="136"/>
      <c r="Z97" s="136"/>
    </row>
    <row r="98" spans="1:26" ht="12.75" customHeight="1" x14ac:dyDescent="0.2">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2.75" customHeight="1" x14ac:dyDescent="0.2">
      <c r="A99" s="292" t="s">
        <v>717</v>
      </c>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2.75" customHeight="1" x14ac:dyDescent="0.2">
      <c r="C100" s="136"/>
      <c r="D100" s="136"/>
      <c r="E100" s="136"/>
      <c r="F100" s="136"/>
      <c r="G100" s="136"/>
      <c r="H100" s="136"/>
      <c r="I100" s="136"/>
      <c r="J100" s="136"/>
      <c r="K100" s="136"/>
      <c r="L100" s="136"/>
      <c r="M100" s="136"/>
      <c r="N100" s="136"/>
    </row>
    <row r="101" spans="1:26" ht="12.75" customHeight="1" x14ac:dyDescent="0.2">
      <c r="C101" s="136"/>
      <c r="D101" s="136"/>
      <c r="E101" s="136"/>
      <c r="F101" s="136"/>
      <c r="G101" s="136"/>
      <c r="H101" s="136"/>
      <c r="I101" s="136"/>
      <c r="J101" s="136"/>
      <c r="K101" s="136"/>
      <c r="L101" s="136"/>
      <c r="M101" s="136"/>
      <c r="N101" s="136"/>
    </row>
    <row r="102" spans="1:26" ht="12.75" customHeight="1" x14ac:dyDescent="0.25">
      <c r="A102" s="293" t="s">
        <v>699</v>
      </c>
      <c r="B102" s="292"/>
      <c r="C102" s="696" t="s">
        <v>677</v>
      </c>
      <c r="D102" s="666"/>
      <c r="E102" s="667"/>
      <c r="F102" s="697" t="s">
        <v>676</v>
      </c>
      <c r="G102" s="657"/>
      <c r="H102" s="657"/>
      <c r="I102" s="698" t="s">
        <v>674</v>
      </c>
      <c r="J102" s="657"/>
      <c r="K102" s="658"/>
      <c r="L102" s="697" t="s">
        <v>673</v>
      </c>
      <c r="M102" s="657"/>
      <c r="N102" s="657"/>
    </row>
    <row r="103" spans="1:26" ht="12.75" customHeight="1" x14ac:dyDescent="0.2">
      <c r="A103" s="1"/>
      <c r="B103" s="1"/>
      <c r="C103" s="409" t="s">
        <v>638</v>
      </c>
      <c r="D103" s="410" t="s">
        <v>718</v>
      </c>
      <c r="E103" s="411" t="s">
        <v>640</v>
      </c>
      <c r="F103" s="412" t="s">
        <v>719</v>
      </c>
      <c r="G103" s="413" t="s">
        <v>718</v>
      </c>
      <c r="H103" s="414" t="s">
        <v>640</v>
      </c>
      <c r="I103" s="409" t="s">
        <v>638</v>
      </c>
      <c r="J103" s="410" t="s">
        <v>718</v>
      </c>
      <c r="K103" s="411" t="s">
        <v>640</v>
      </c>
      <c r="L103" s="412" t="s">
        <v>719</v>
      </c>
      <c r="M103" s="413" t="s">
        <v>718</v>
      </c>
      <c r="N103" s="414" t="s">
        <v>640</v>
      </c>
    </row>
    <row r="104" spans="1:26" ht="12.75" customHeight="1" x14ac:dyDescent="0.2">
      <c r="A104" s="699" t="s">
        <v>652</v>
      </c>
      <c r="B104" s="415" t="s">
        <v>704</v>
      </c>
      <c r="C104" s="416">
        <v>6.0790273556231003E-3</v>
      </c>
      <c r="D104" s="417">
        <v>3.0395136778115501E-3</v>
      </c>
      <c r="E104" s="303">
        <v>9.11854103343465E-3</v>
      </c>
      <c r="F104" s="418">
        <v>8.7463556851311956E-3</v>
      </c>
      <c r="G104" s="419">
        <v>5.8309037900874635E-3</v>
      </c>
      <c r="H104" s="420">
        <v>1.4577259475218658E-2</v>
      </c>
      <c r="I104" s="416">
        <v>1.5060240963855422E-2</v>
      </c>
      <c r="J104" s="417">
        <v>2.1084337349397589E-2</v>
      </c>
      <c r="K104" s="303">
        <v>3.614457831325301E-2</v>
      </c>
      <c r="L104" s="418">
        <v>3.105590062111801E-3</v>
      </c>
      <c r="M104" s="419">
        <v>9.316770186335404E-3</v>
      </c>
      <c r="N104" s="420">
        <v>1.2422360248447204E-2</v>
      </c>
    </row>
    <row r="105" spans="1:26" ht="12.75" customHeight="1" x14ac:dyDescent="0.2">
      <c r="A105" s="700"/>
      <c r="B105" s="421" t="s">
        <v>705</v>
      </c>
      <c r="C105" s="422"/>
      <c r="D105" s="423">
        <v>3.0395136778115501E-3</v>
      </c>
      <c r="E105" s="316">
        <v>3.0395136778115501E-3</v>
      </c>
      <c r="F105" s="424">
        <v>0</v>
      </c>
      <c r="G105" s="385">
        <v>1.4577259475218658E-2</v>
      </c>
      <c r="H105" s="425">
        <v>1.4577259475218658E-2</v>
      </c>
      <c r="I105" s="422">
        <v>6.024096385542169E-3</v>
      </c>
      <c r="J105" s="423">
        <v>2.4096385542168676E-2</v>
      </c>
      <c r="K105" s="316">
        <v>3.0120481927710843E-2</v>
      </c>
      <c r="L105" s="424">
        <v>3.105590062111801E-3</v>
      </c>
      <c r="M105" s="385">
        <v>1.5527950310559006E-2</v>
      </c>
      <c r="N105" s="425">
        <v>1.8633540372670808E-2</v>
      </c>
    </row>
    <row r="106" spans="1:26" ht="12.75" customHeight="1" x14ac:dyDescent="0.2">
      <c r="A106" s="700"/>
      <c r="B106" s="426" t="s">
        <v>706</v>
      </c>
      <c r="C106" s="427">
        <v>2.1276595744680851E-2</v>
      </c>
      <c r="D106" s="428">
        <v>9.1185410334346503E-2</v>
      </c>
      <c r="E106" s="429">
        <v>0.11246200607902736</v>
      </c>
      <c r="F106" s="430">
        <v>2.6239067055393587E-2</v>
      </c>
      <c r="G106" s="431">
        <v>9.9125364431486881E-2</v>
      </c>
      <c r="H106" s="432">
        <v>0.12536443148688048</v>
      </c>
      <c r="I106" s="427">
        <v>2.4096385542168676E-2</v>
      </c>
      <c r="J106" s="428">
        <v>7.8313253012048195E-2</v>
      </c>
      <c r="K106" s="429">
        <v>0.10240963855421686</v>
      </c>
      <c r="L106" s="430">
        <v>9.9378881987577633E-2</v>
      </c>
      <c r="M106" s="431">
        <v>0.28881987577639751</v>
      </c>
      <c r="N106" s="432">
        <v>0.38819875776397517</v>
      </c>
    </row>
    <row r="107" spans="1:26" ht="12.75" customHeight="1" x14ac:dyDescent="0.2">
      <c r="A107" s="671"/>
      <c r="B107" s="433" t="s">
        <v>720</v>
      </c>
      <c r="C107" s="434">
        <f>(C6+C8)/$G$15</f>
        <v>2.7355623100303952E-2</v>
      </c>
      <c r="D107" s="435">
        <f>(E6+E7+E8)/$G$15</f>
        <v>9.7264437689969604E-2</v>
      </c>
      <c r="E107" s="436">
        <f>(G6+G7+G8)/$G$15</f>
        <v>0.12462006079027356</v>
      </c>
      <c r="F107" s="434">
        <f>(I6+I7+I8)/$M$15</f>
        <v>3.4985422740524783E-2</v>
      </c>
      <c r="G107" s="435">
        <f>(K6+K7+K8)/$M$15</f>
        <v>0.119533527696793</v>
      </c>
      <c r="H107" s="436">
        <f>(M6+M7+M8)/$M$15</f>
        <v>0.15451895043731778</v>
      </c>
      <c r="I107" s="434">
        <f>(O6+O7+O8)/$S$15</f>
        <v>4.5180722891566265E-2</v>
      </c>
      <c r="J107" s="435">
        <f>(Q6+Q7+Q8)/$S$15</f>
        <v>0.12349397590361445</v>
      </c>
      <c r="K107" s="436">
        <f>(S6+S7+S8)/$S$15</f>
        <v>0.16867469879518071</v>
      </c>
      <c r="L107" s="434">
        <f>(U6+U7+U8)/$Y$15</f>
        <v>0.10559006211180125</v>
      </c>
      <c r="M107" s="435">
        <f>(W6+W7+W8)/$Y$15</f>
        <v>0.31366459627329191</v>
      </c>
      <c r="N107" s="436">
        <f>(Y6+Y7+Y8)/$Y$15</f>
        <v>0.41925465838509318</v>
      </c>
    </row>
    <row r="108" spans="1:26" ht="12.75" customHeight="1" x14ac:dyDescent="0.2">
      <c r="A108" s="694" t="s">
        <v>657</v>
      </c>
      <c r="B108" s="437" t="s">
        <v>704</v>
      </c>
      <c r="C108" s="416">
        <v>2.7777777777777776E-2</v>
      </c>
      <c r="D108" s="417">
        <v>2.7777777777777776E-2</v>
      </c>
      <c r="E108" s="303">
        <v>5.5555555555555552E-2</v>
      </c>
      <c r="F108" s="418"/>
      <c r="G108" s="419">
        <v>2.0408163265306121E-2</v>
      </c>
      <c r="H108" s="420">
        <v>2.0408163265306121E-2</v>
      </c>
      <c r="I108" s="416">
        <v>1.7241379310344827E-2</v>
      </c>
      <c r="J108" s="417">
        <v>1.7241379310344827E-2</v>
      </c>
      <c r="K108" s="303">
        <v>3.4482758620689655E-2</v>
      </c>
      <c r="L108" s="418"/>
      <c r="M108" s="419"/>
      <c r="N108" s="420"/>
    </row>
    <row r="109" spans="1:26" ht="12.75" customHeight="1" x14ac:dyDescent="0.2">
      <c r="A109" s="673"/>
      <c r="B109" s="314" t="s">
        <v>705</v>
      </c>
      <c r="C109" s="422">
        <v>2.7777777777777776E-2</v>
      </c>
      <c r="D109" s="423">
        <v>0.16666666666666666</v>
      </c>
      <c r="E109" s="316">
        <v>0.19444444444444445</v>
      </c>
      <c r="F109" s="424">
        <v>4.0816326530612242E-2</v>
      </c>
      <c r="G109" s="385">
        <v>6.1224489795918366E-2</v>
      </c>
      <c r="H109" s="425">
        <v>0.10204081632653061</v>
      </c>
      <c r="I109" s="422">
        <v>1.7241379310344827E-2</v>
      </c>
      <c r="J109" s="423">
        <v>5.1724137931034482E-2</v>
      </c>
      <c r="K109" s="316">
        <v>6.8965517241379309E-2</v>
      </c>
      <c r="L109" s="424"/>
      <c r="M109" s="385"/>
      <c r="N109" s="425"/>
    </row>
    <row r="110" spans="1:26" ht="12.75" customHeight="1" x14ac:dyDescent="0.2">
      <c r="A110" s="673"/>
      <c r="B110" s="314" t="s">
        <v>706</v>
      </c>
      <c r="C110" s="427">
        <v>2.7777777777777776E-2</v>
      </c>
      <c r="D110" s="428">
        <v>5.5555555555555552E-2</v>
      </c>
      <c r="E110" s="429">
        <v>8.3333333333333329E-2</v>
      </c>
      <c r="F110" s="430">
        <v>2.0408163265306121E-2</v>
      </c>
      <c r="G110" s="431">
        <v>0.18367346938775511</v>
      </c>
      <c r="H110" s="432">
        <v>0.20408163265306123</v>
      </c>
      <c r="I110" s="427"/>
      <c r="J110" s="428">
        <v>0.22413793103448276</v>
      </c>
      <c r="K110" s="429">
        <v>0.22413793103448276</v>
      </c>
      <c r="L110" s="438">
        <v>8.771929824561403E-2</v>
      </c>
      <c r="M110" s="439">
        <v>0.36842105263157893</v>
      </c>
      <c r="N110" s="440">
        <f>L110+M110</f>
        <v>0.45614035087719296</v>
      </c>
    </row>
    <row r="111" spans="1:26" ht="12.75" customHeight="1" x14ac:dyDescent="0.2">
      <c r="A111" s="674"/>
      <c r="B111" s="433" t="s">
        <v>720</v>
      </c>
      <c r="C111" s="434">
        <f>(C16+C17+C18)/$G$24</f>
        <v>5.5555555555555552E-2</v>
      </c>
      <c r="D111" s="435">
        <f>(E16+E17+E18)/$G$24</f>
        <v>0.19444444444444445</v>
      </c>
      <c r="E111" s="436">
        <f>(G16+G17+G18)/$G$24</f>
        <v>0.25</v>
      </c>
      <c r="F111" s="434">
        <f>(I17+I18)/$M$24</f>
        <v>6.1224489795918366E-2</v>
      </c>
      <c r="G111" s="435">
        <f>(K16+K17+K18)/$M$24</f>
        <v>0.26530612244897961</v>
      </c>
      <c r="H111" s="436">
        <f>(M16+M17+M18)/M24</f>
        <v>0.32653061224489793</v>
      </c>
      <c r="I111" s="434">
        <f>(O16+O17)/S24</f>
        <v>3.4482758620689655E-2</v>
      </c>
      <c r="J111" s="435">
        <f>(Q16+Q17+Q18)/S24</f>
        <v>0.29310344827586204</v>
      </c>
      <c r="K111" s="436">
        <f>(S16+S17+S18)/S24</f>
        <v>0.32758620689655171</v>
      </c>
      <c r="L111" s="434">
        <f>U18/Y24</f>
        <v>8.771929824561403E-2</v>
      </c>
      <c r="M111" s="435">
        <f>W18/Y24</f>
        <v>0.36842105263157893</v>
      </c>
      <c r="N111" s="435">
        <f>Y18/Y24</f>
        <v>0.45614035087719296</v>
      </c>
    </row>
    <row r="112" spans="1:26" ht="12.75" customHeight="1" x14ac:dyDescent="0.2">
      <c r="A112" s="695" t="s">
        <v>713</v>
      </c>
      <c r="B112" s="658"/>
      <c r="C112" s="441">
        <f>(C6+C7+C8+C16+C17+C18)/$G$25</f>
        <v>3.0136986301369864E-2</v>
      </c>
      <c r="D112" s="442">
        <f>(E6+E7+E8+E16+E17+E18)/$G$25</f>
        <v>0.10684931506849316</v>
      </c>
      <c r="E112" s="443">
        <f>(G6+G7+G8+G16+G17+G18)/$G$25</f>
        <v>0.13698630136986301</v>
      </c>
      <c r="F112" s="444">
        <f>(I6+I7+I8+I16+I17+I18)/M25</f>
        <v>3.826530612244898E-2</v>
      </c>
      <c r="G112" s="445">
        <f>(K6+K7+K8+K16+K17+K18)/M25</f>
        <v>0.13775510204081631</v>
      </c>
      <c r="H112" s="443">
        <f>(M6+M7+M8+M16+M17+M18)/M25</f>
        <v>0.17602040816326531</v>
      </c>
      <c r="I112" s="441">
        <f>(O6+O7+O8+O16+O17+U18)/S25</f>
        <v>5.6410256410256411E-2</v>
      </c>
      <c r="J112" s="442">
        <f>(Q6+Q7+Q8+Q16+Q17+Q18)/S25</f>
        <v>0.14871794871794872</v>
      </c>
      <c r="K112" s="446">
        <f>(S7+S6+S8+S16+S17+S18)/S25</f>
        <v>0.19230769230769232</v>
      </c>
      <c r="L112" s="444">
        <f>(U6+U7+U8+U18)/$Y$25</f>
        <v>0.10290237467018469</v>
      </c>
      <c r="M112" s="445">
        <f>(W6+W7+W8+W18)/$Y$25</f>
        <v>0.32189973614775724</v>
      </c>
      <c r="N112" s="447">
        <f>(Y6+Y7+Y8+Y18)/$Y$25</f>
        <v>0.42480211081794195</v>
      </c>
    </row>
    <row r="113" spans="1:14" ht="12.75" customHeight="1" x14ac:dyDescent="0.2">
      <c r="C113" s="136"/>
      <c r="D113" s="136"/>
      <c r="E113" s="136"/>
      <c r="F113" s="136"/>
      <c r="G113" s="136"/>
      <c r="H113" s="136"/>
      <c r="I113" s="136"/>
      <c r="J113" s="136"/>
      <c r="K113" s="136"/>
      <c r="L113" s="136"/>
      <c r="M113" s="136"/>
      <c r="N113" s="136"/>
    </row>
    <row r="114" spans="1:14" ht="12.75" customHeight="1" x14ac:dyDescent="0.2">
      <c r="C114" s="136"/>
      <c r="D114" s="136"/>
      <c r="E114" s="136"/>
      <c r="F114" s="136"/>
      <c r="G114" s="136"/>
      <c r="H114" s="136"/>
      <c r="I114" s="136"/>
      <c r="J114" s="136"/>
      <c r="K114" s="136"/>
      <c r="L114" s="136"/>
      <c r="M114" s="136"/>
      <c r="N114" s="136"/>
    </row>
    <row r="115" spans="1:14" ht="12.75" customHeight="1" x14ac:dyDescent="0.25">
      <c r="A115" s="293" t="s">
        <v>714</v>
      </c>
      <c r="B115" s="292"/>
      <c r="C115" s="696" t="s">
        <v>677</v>
      </c>
      <c r="D115" s="666"/>
      <c r="E115" s="667"/>
      <c r="F115" s="697" t="s">
        <v>676</v>
      </c>
      <c r="G115" s="657"/>
      <c r="H115" s="657"/>
      <c r="I115" s="698" t="s">
        <v>674</v>
      </c>
      <c r="J115" s="657"/>
      <c r="K115" s="658"/>
      <c r="L115" s="697" t="s">
        <v>673</v>
      </c>
      <c r="M115" s="657"/>
      <c r="N115" s="657"/>
    </row>
    <row r="116" spans="1:14" ht="12.75" customHeight="1" x14ac:dyDescent="0.2">
      <c r="A116" s="1"/>
      <c r="B116" s="1"/>
      <c r="C116" s="448" t="s">
        <v>638</v>
      </c>
      <c r="D116" s="449" t="s">
        <v>718</v>
      </c>
      <c r="E116" s="450" t="s">
        <v>640</v>
      </c>
      <c r="F116" s="412" t="s">
        <v>719</v>
      </c>
      <c r="G116" s="413" t="s">
        <v>718</v>
      </c>
      <c r="H116" s="414" t="s">
        <v>640</v>
      </c>
      <c r="I116" s="409" t="s">
        <v>638</v>
      </c>
      <c r="J116" s="410" t="s">
        <v>718</v>
      </c>
      <c r="K116" s="411" t="s">
        <v>640</v>
      </c>
      <c r="L116" s="412" t="s">
        <v>719</v>
      </c>
      <c r="M116" s="413" t="s">
        <v>718</v>
      </c>
      <c r="N116" s="414" t="s">
        <v>640</v>
      </c>
    </row>
    <row r="117" spans="1:14" ht="12.75" customHeight="1" x14ac:dyDescent="0.2">
      <c r="A117" s="694" t="s">
        <v>647</v>
      </c>
      <c r="B117" s="301" t="s">
        <v>705</v>
      </c>
      <c r="C117" s="422"/>
      <c r="D117" s="423">
        <v>0.05</v>
      </c>
      <c r="E117" s="316">
        <v>0.05</v>
      </c>
      <c r="F117" s="424"/>
      <c r="G117" s="385">
        <v>5.128205128205128E-2</v>
      </c>
      <c r="H117" s="425">
        <v>5.128205128205128E-2</v>
      </c>
      <c r="I117" s="422"/>
      <c r="J117" s="423">
        <v>0.05</v>
      </c>
      <c r="K117" s="316">
        <v>0.05</v>
      </c>
      <c r="L117" s="424"/>
      <c r="M117" s="398"/>
      <c r="N117" s="376"/>
    </row>
    <row r="118" spans="1:14" ht="12.75" customHeight="1" x14ac:dyDescent="0.2">
      <c r="A118" s="673"/>
      <c r="B118" s="451" t="s">
        <v>706</v>
      </c>
      <c r="C118" s="427">
        <v>0.1</v>
      </c>
      <c r="D118" s="428">
        <v>0.57499999999999996</v>
      </c>
      <c r="E118" s="429">
        <v>0.67500000000000004</v>
      </c>
      <c r="F118" s="430">
        <v>0.10256410256410256</v>
      </c>
      <c r="G118" s="431">
        <v>0.58974358974358976</v>
      </c>
      <c r="H118" s="432">
        <v>0.69230769230769196</v>
      </c>
      <c r="I118" s="427">
        <v>7.4999999999999997E-2</v>
      </c>
      <c r="J118" s="428">
        <v>0.52500000000000002</v>
      </c>
      <c r="K118" s="429">
        <v>0.6</v>
      </c>
      <c r="L118" s="430">
        <v>0.10204081632653061</v>
      </c>
      <c r="M118" s="431">
        <v>0.46938775510204084</v>
      </c>
      <c r="N118" s="452">
        <v>0.5714285714285714</v>
      </c>
    </row>
    <row r="119" spans="1:14" ht="12.75" customHeight="1" x14ac:dyDescent="0.2">
      <c r="A119" s="674"/>
      <c r="B119" s="433" t="s">
        <v>720</v>
      </c>
      <c r="C119" s="453">
        <f>C31/G37</f>
        <v>0.1</v>
      </c>
      <c r="D119" s="435">
        <f>(E30+E31)/G37</f>
        <v>0.625</v>
      </c>
      <c r="E119" s="454">
        <f>(G30+G31)/G37</f>
        <v>0.72499999999999998</v>
      </c>
      <c r="F119" s="453">
        <f>I31/M37</f>
        <v>0.10256410256410256</v>
      </c>
      <c r="G119" s="435">
        <f>(K30+K31)/M37</f>
        <v>0.64102564102564108</v>
      </c>
      <c r="H119" s="454">
        <f>(M30+M31)/M37</f>
        <v>0.74358974358974361</v>
      </c>
      <c r="I119" s="453">
        <f>O31/S37</f>
        <v>7.4999999999999997E-2</v>
      </c>
      <c r="J119" s="435">
        <f>(Q30+Q31)/S37</f>
        <v>0.57499999999999996</v>
      </c>
      <c r="K119" s="454">
        <f>(S30+S31)/S37</f>
        <v>0.65</v>
      </c>
      <c r="L119" s="434">
        <f>U31/Y37</f>
        <v>0.10204081632653061</v>
      </c>
      <c r="M119" s="435">
        <f>W31/Y37</f>
        <v>0.46938775510204084</v>
      </c>
      <c r="N119" s="436">
        <f>Y31/Y37</f>
        <v>0.5714285714285714</v>
      </c>
    </row>
    <row r="120" spans="1:14" ht="12.75" customHeight="1" x14ac:dyDescent="0.2">
      <c r="A120" s="705" t="s">
        <v>649</v>
      </c>
      <c r="B120" s="314" t="s">
        <v>705</v>
      </c>
      <c r="C120" s="455"/>
      <c r="D120" s="456"/>
      <c r="E120" s="457"/>
      <c r="F120" s="418"/>
      <c r="G120" s="419">
        <v>1.4925373134328358E-2</v>
      </c>
      <c r="H120" s="420">
        <v>1.4925373134328358E-2</v>
      </c>
      <c r="I120" s="416"/>
      <c r="J120" s="417"/>
      <c r="K120" s="303"/>
      <c r="L120" s="306"/>
      <c r="M120" s="419">
        <v>1.6129032258064516E-2</v>
      </c>
      <c r="N120" s="307">
        <v>1.6129032258064516E-2</v>
      </c>
    </row>
    <row r="121" spans="1:14" ht="12.75" customHeight="1" x14ac:dyDescent="0.2">
      <c r="A121" s="673"/>
      <c r="B121" s="314" t="s">
        <v>706</v>
      </c>
      <c r="C121" s="455"/>
      <c r="D121" s="456"/>
      <c r="E121" s="457"/>
      <c r="F121" s="430"/>
      <c r="G121" s="431"/>
      <c r="H121" s="432"/>
      <c r="I121" s="427"/>
      <c r="J121" s="428">
        <v>0.11864406779661017</v>
      </c>
      <c r="K121" s="429">
        <v>0.11864406779661017</v>
      </c>
      <c r="L121" s="430">
        <v>9.6774193548387094E-2</v>
      </c>
      <c r="M121" s="431">
        <v>0.43548387096774194</v>
      </c>
      <c r="N121" s="452">
        <v>0.532258064516129</v>
      </c>
    </row>
    <row r="122" spans="1:14" ht="12.75" customHeight="1" x14ac:dyDescent="0.2">
      <c r="A122" s="674"/>
      <c r="B122" s="433" t="s">
        <v>720</v>
      </c>
      <c r="C122" s="458"/>
      <c r="D122" s="459"/>
      <c r="E122" s="460"/>
      <c r="F122" s="434"/>
      <c r="G122" s="435">
        <f>K38/M45</f>
        <v>1.4925373134328358E-2</v>
      </c>
      <c r="H122" s="454">
        <f>M38/M45</f>
        <v>1.4925373134328358E-2</v>
      </c>
      <c r="I122" s="434"/>
      <c r="J122" s="435">
        <f>Q39/S45</f>
        <v>0.11864406779661017</v>
      </c>
      <c r="K122" s="454">
        <f>S39/S45</f>
        <v>0.11864406779661017</v>
      </c>
      <c r="L122" s="434">
        <f>U39/Y45</f>
        <v>9.6774193548387094E-2</v>
      </c>
      <c r="M122" s="435">
        <f>(W38+W39)/Y45</f>
        <v>0.45161290322580644</v>
      </c>
      <c r="N122" s="436">
        <f>(Y38+Y39)/Y45</f>
        <v>0.54838709677419351</v>
      </c>
    </row>
    <row r="123" spans="1:14" ht="12.75" customHeight="1" x14ac:dyDescent="0.2">
      <c r="A123" s="699" t="s">
        <v>650</v>
      </c>
      <c r="B123" s="421" t="s">
        <v>705</v>
      </c>
      <c r="C123" s="422"/>
      <c r="D123" s="423">
        <v>3.2258064516129031E-2</v>
      </c>
      <c r="E123" s="316">
        <v>3.2258064516129031E-2</v>
      </c>
      <c r="F123" s="424"/>
      <c r="G123" s="385">
        <f t="shared" ref="G123:G124" si="170">L46</f>
        <v>3.5714285714285712E-2</v>
      </c>
      <c r="H123" s="425">
        <f t="shared" ref="H123:H124" si="171">N46</f>
        <v>3.5714285714285712E-2</v>
      </c>
      <c r="I123" s="422"/>
      <c r="J123" s="423">
        <f t="shared" ref="J123:J124" si="172">R46</f>
        <v>1.5873015873015872E-2</v>
      </c>
      <c r="K123" s="316">
        <f t="shared" ref="K123:K124" si="173">T46</f>
        <v>1.5873015873015872E-2</v>
      </c>
      <c r="L123" s="418"/>
      <c r="M123" s="419">
        <v>1.3513513513513514E-2</v>
      </c>
      <c r="N123" s="307">
        <v>1.3513513513513514E-2</v>
      </c>
    </row>
    <row r="124" spans="1:14" ht="12.75" customHeight="1" x14ac:dyDescent="0.2">
      <c r="A124" s="700"/>
      <c r="B124" s="426" t="s">
        <v>706</v>
      </c>
      <c r="C124" s="427">
        <v>8.0645161290322578E-2</v>
      </c>
      <c r="D124" s="428">
        <v>0.4838709677419355</v>
      </c>
      <c r="E124" s="429">
        <v>0.56451612903225812</v>
      </c>
      <c r="F124" s="461">
        <f>J47</f>
        <v>8.9285714285714288E-2</v>
      </c>
      <c r="G124" s="462">
        <f t="shared" si="170"/>
        <v>0.4642857142857143</v>
      </c>
      <c r="H124" s="432">
        <f t="shared" si="171"/>
        <v>0.5535714285714286</v>
      </c>
      <c r="I124" s="427">
        <f>P47</f>
        <v>9.5238095238095233E-2</v>
      </c>
      <c r="J124" s="428">
        <f t="shared" si="172"/>
        <v>0.44444444444444442</v>
      </c>
      <c r="K124" s="429">
        <f t="shared" si="173"/>
        <v>0.53968253968253965</v>
      </c>
      <c r="L124" s="430">
        <v>0.13513513513513514</v>
      </c>
      <c r="M124" s="431">
        <v>0.44594594594594594</v>
      </c>
      <c r="N124" s="452">
        <v>0.58108108108108103</v>
      </c>
    </row>
    <row r="125" spans="1:14" ht="12.75" customHeight="1" x14ac:dyDescent="0.2">
      <c r="A125" s="671"/>
      <c r="B125" s="433" t="s">
        <v>720</v>
      </c>
      <c r="C125" s="434">
        <f>C47/G53</f>
        <v>8.0645161290322578E-2</v>
      </c>
      <c r="D125" s="435">
        <f>(E46+E47)/G53</f>
        <v>0.5161290322580645</v>
      </c>
      <c r="E125" s="436">
        <f>(G46+G47)/G53</f>
        <v>0.59677419354838712</v>
      </c>
      <c r="F125" s="434">
        <f>I47/M53</f>
        <v>8.9285714285714288E-2</v>
      </c>
      <c r="G125" s="435">
        <f>(K46+K47)/M53</f>
        <v>0.5</v>
      </c>
      <c r="H125" s="454">
        <f>(M46+M47)/M53</f>
        <v>0.5892857142857143</v>
      </c>
      <c r="I125" s="434">
        <f>O47/S53</f>
        <v>9.5238095238095233E-2</v>
      </c>
      <c r="J125" s="435">
        <f>(Q46+Q47)/S53</f>
        <v>0.46031746031746029</v>
      </c>
      <c r="K125" s="436">
        <f>(S46+S47)/S53</f>
        <v>0.55555555555555558</v>
      </c>
      <c r="L125" s="434">
        <f>U47/Y53</f>
        <v>0.13513513513513514</v>
      </c>
      <c r="M125" s="435">
        <f>(W46+W47)/Y53</f>
        <v>0.45945945945945948</v>
      </c>
      <c r="N125" s="436">
        <f>(Y46+Y47)/Y53</f>
        <v>0.59459459459459463</v>
      </c>
    </row>
    <row r="126" spans="1:14" ht="12.75" customHeight="1" x14ac:dyDescent="0.2">
      <c r="A126" s="705" t="s">
        <v>651</v>
      </c>
      <c r="B126" s="314" t="s">
        <v>705</v>
      </c>
      <c r="C126" s="422"/>
      <c r="D126" s="423">
        <f t="shared" ref="D126:D127" si="174">F54</f>
        <v>3.125E-2</v>
      </c>
      <c r="E126" s="316">
        <f>D126</f>
        <v>3.125E-2</v>
      </c>
      <c r="F126" s="424"/>
      <c r="G126" s="385">
        <f t="shared" ref="G126:G127" si="175">L54</f>
        <v>2.7777777777777776E-2</v>
      </c>
      <c r="H126" s="425">
        <f>G126</f>
        <v>2.7777777777777776E-2</v>
      </c>
      <c r="I126" s="422"/>
      <c r="J126" s="423">
        <f t="shared" ref="J126:J127" si="176">R54</f>
        <v>2.564102564102564E-2</v>
      </c>
      <c r="K126" s="316">
        <f>J126</f>
        <v>2.564102564102564E-2</v>
      </c>
      <c r="L126" s="463"/>
      <c r="M126" s="381">
        <f t="shared" ref="M126:M127" si="177">X54</f>
        <v>3.0303030303030304E-2</v>
      </c>
      <c r="N126" s="309">
        <v>3.0303030303030304E-2</v>
      </c>
    </row>
    <row r="127" spans="1:14" ht="12.75" customHeight="1" x14ac:dyDescent="0.2">
      <c r="A127" s="673"/>
      <c r="B127" s="314" t="s">
        <v>706</v>
      </c>
      <c r="C127" s="427">
        <f>D55</f>
        <v>6.25E-2</v>
      </c>
      <c r="D127" s="428">
        <f t="shared" si="174"/>
        <v>0.3125</v>
      </c>
      <c r="E127" s="429">
        <f>H55</f>
        <v>0.375</v>
      </c>
      <c r="F127" s="430">
        <f>J55</f>
        <v>2.7777777777777776E-2</v>
      </c>
      <c r="G127" s="431">
        <f t="shared" si="175"/>
        <v>0.30555555555555558</v>
      </c>
      <c r="H127" s="432">
        <f>N55</f>
        <v>0.33333333333333331</v>
      </c>
      <c r="I127" s="427">
        <f>P55</f>
        <v>2.564102564102564E-2</v>
      </c>
      <c r="J127" s="428">
        <f t="shared" si="176"/>
        <v>0.30769230769230771</v>
      </c>
      <c r="K127" s="429">
        <f>T55</f>
        <v>0.33333333333333331</v>
      </c>
      <c r="L127" s="461">
        <f>V55</f>
        <v>6.0606060606060608E-2</v>
      </c>
      <c r="M127" s="439">
        <f t="shared" si="177"/>
        <v>0.27272727272727271</v>
      </c>
      <c r="N127" s="440">
        <v>0.33333333333333331</v>
      </c>
    </row>
    <row r="128" spans="1:14" ht="12.75" customHeight="1" x14ac:dyDescent="0.2">
      <c r="A128" s="674"/>
      <c r="B128" s="433" t="s">
        <v>720</v>
      </c>
      <c r="C128" s="434">
        <f>C55/G61</f>
        <v>6.25E-2</v>
      </c>
      <c r="D128" s="435">
        <f>(E54+E55)/G61</f>
        <v>0.34375</v>
      </c>
      <c r="E128" s="436">
        <f>(G54+G55)/G61</f>
        <v>0.40625</v>
      </c>
      <c r="F128" s="434">
        <f>I55/M61</f>
        <v>2.7777777777777776E-2</v>
      </c>
      <c r="G128" s="435">
        <f>(K54+K55)/M61</f>
        <v>0.33333333333333331</v>
      </c>
      <c r="H128" s="454">
        <f>(M54+M55)/M61</f>
        <v>0.3611111111111111</v>
      </c>
      <c r="I128" s="434">
        <f>O55/S61</f>
        <v>2.564102564102564E-2</v>
      </c>
      <c r="J128" s="435">
        <f>(Q54+Q55)/S61</f>
        <v>0.33333333333333331</v>
      </c>
      <c r="K128" s="436">
        <f>(S54+S55)/S61</f>
        <v>0.35897435897435898</v>
      </c>
      <c r="L128" s="464">
        <f>L127/Y61</f>
        <v>1.8365472910927456E-3</v>
      </c>
      <c r="M128" s="465">
        <f>(W54+W55)/Y61</f>
        <v>0.30303030303030304</v>
      </c>
      <c r="N128" s="466">
        <f>(Y54+Y55)/Y61</f>
        <v>0.36363636363636365</v>
      </c>
    </row>
    <row r="129" spans="1:14" ht="12.75" customHeight="1" x14ac:dyDescent="0.2">
      <c r="A129" s="699" t="s">
        <v>653</v>
      </c>
      <c r="B129" s="301" t="s">
        <v>704</v>
      </c>
      <c r="C129" s="467"/>
      <c r="D129" s="468">
        <v>4.1841004184100415E-3</v>
      </c>
      <c r="E129" s="469">
        <v>4.1841004184100415E-3</v>
      </c>
      <c r="F129" s="467"/>
      <c r="G129" s="470">
        <v>7.1684587813620072E-3</v>
      </c>
      <c r="H129" s="471">
        <v>7.1684587813620072E-3</v>
      </c>
      <c r="I129" s="472"/>
      <c r="J129" s="468">
        <v>7.2202166064981952E-3</v>
      </c>
      <c r="K129" s="469">
        <v>7.2202166064981952E-3</v>
      </c>
      <c r="L129" s="418"/>
      <c r="M129" s="419">
        <v>3.8167938931297708E-3</v>
      </c>
      <c r="N129" s="307">
        <v>3.8167938931297708E-3</v>
      </c>
    </row>
    <row r="130" spans="1:14" ht="12.75" customHeight="1" x14ac:dyDescent="0.2">
      <c r="A130" s="700"/>
      <c r="B130" s="421" t="s">
        <v>705</v>
      </c>
      <c r="C130" s="422"/>
      <c r="D130" s="423">
        <v>2.9288702928870293E-2</v>
      </c>
      <c r="E130" s="316">
        <v>2.9288702928870293E-2</v>
      </c>
      <c r="F130" s="424"/>
      <c r="G130" s="385">
        <v>3.9426523297491037E-2</v>
      </c>
      <c r="H130" s="425">
        <v>3.9426523297491037E-2</v>
      </c>
      <c r="I130" s="422">
        <v>3.6101083032490976E-3</v>
      </c>
      <c r="J130" s="423">
        <v>1.8050541516245487E-2</v>
      </c>
      <c r="K130" s="316">
        <v>2.1660649819494584E-2</v>
      </c>
      <c r="L130" s="424"/>
      <c r="M130" s="385">
        <v>1.9083969465648856E-2</v>
      </c>
      <c r="N130" s="318">
        <v>1.9083969465648856E-2</v>
      </c>
    </row>
    <row r="131" spans="1:14" ht="12.75" customHeight="1" x14ac:dyDescent="0.2">
      <c r="A131" s="700"/>
      <c r="B131" s="426" t="s">
        <v>706</v>
      </c>
      <c r="C131" s="427">
        <v>0.10878661087866109</v>
      </c>
      <c r="D131" s="428">
        <v>0.34309623430962344</v>
      </c>
      <c r="E131" s="429">
        <v>0.45188284518828453</v>
      </c>
      <c r="F131" s="430">
        <v>0.1111111111111111</v>
      </c>
      <c r="G131" s="431">
        <v>0.32974910394265233</v>
      </c>
      <c r="H131" s="432">
        <v>0.44086021505376344</v>
      </c>
      <c r="I131" s="427">
        <v>9.3862815884476536E-2</v>
      </c>
      <c r="J131" s="428">
        <v>0.30324909747292417</v>
      </c>
      <c r="K131" s="429">
        <v>0.3971119133574007</v>
      </c>
      <c r="L131" s="430">
        <v>0.10687022900763359</v>
      </c>
      <c r="M131" s="431">
        <v>0.29770992366412213</v>
      </c>
      <c r="N131" s="452">
        <v>0.40458015267175573</v>
      </c>
    </row>
    <row r="132" spans="1:14" ht="12.75" customHeight="1" x14ac:dyDescent="0.2">
      <c r="A132" s="671"/>
      <c r="B132" s="433" t="s">
        <v>720</v>
      </c>
      <c r="C132" s="434">
        <f>C64/G71</f>
        <v>0.10878661087866109</v>
      </c>
      <c r="D132" s="435">
        <f>(E62+E63+E64)/G71</f>
        <v>0.37656903765690375</v>
      </c>
      <c r="E132" s="436">
        <f>(G62+G63+G64)/G71</f>
        <v>0.48535564853556484</v>
      </c>
      <c r="F132" s="434">
        <v>0.1111111111111111</v>
      </c>
      <c r="G132" s="435">
        <f>(K62+K63+K64)/M71</f>
        <v>0.37634408602150538</v>
      </c>
      <c r="H132" s="454">
        <f>(M62+M63+M64)/M71</f>
        <v>0.48745519713261648</v>
      </c>
      <c r="I132" s="434">
        <f>(O63+O64)/S71</f>
        <v>9.7472924187725629E-2</v>
      </c>
      <c r="J132" s="435">
        <f>(Q62+Q63+Q64)/S71</f>
        <v>0.32851985559566788</v>
      </c>
      <c r="K132" s="436">
        <f>(S62+S63+S64)/S71</f>
        <v>0.4259927797833935</v>
      </c>
      <c r="L132" s="434">
        <v>0.10687022900763359</v>
      </c>
      <c r="M132" s="473">
        <f>(W62+W63+W64)/Y71</f>
        <v>0.32061068702290074</v>
      </c>
      <c r="N132" s="474">
        <f>(Y62+Y63+Y64)/Y71</f>
        <v>0.42748091603053434</v>
      </c>
    </row>
    <row r="133" spans="1:14" ht="12.75" customHeight="1" x14ac:dyDescent="0.2">
      <c r="A133" s="705" t="s">
        <v>721</v>
      </c>
      <c r="B133" s="314" t="s">
        <v>705</v>
      </c>
      <c r="C133" s="422"/>
      <c r="D133" s="423"/>
      <c r="E133" s="316"/>
      <c r="F133" s="424"/>
      <c r="G133" s="385"/>
      <c r="H133" s="425"/>
      <c r="I133" s="422"/>
      <c r="J133" s="423"/>
      <c r="K133" s="316"/>
      <c r="L133" s="418"/>
      <c r="M133" s="419"/>
      <c r="N133" s="475"/>
    </row>
    <row r="134" spans="1:14" ht="12.75" customHeight="1" x14ac:dyDescent="0.2">
      <c r="A134" s="673"/>
      <c r="B134" s="314" t="s">
        <v>706</v>
      </c>
      <c r="C134" s="427"/>
      <c r="D134" s="428">
        <v>0.4375</v>
      </c>
      <c r="E134" s="429">
        <v>0.4375</v>
      </c>
      <c r="F134" s="430"/>
      <c r="G134" s="431">
        <v>0.46153846153846156</v>
      </c>
      <c r="H134" s="432">
        <v>0.46153846153846156</v>
      </c>
      <c r="I134" s="427"/>
      <c r="J134" s="428">
        <v>0.5</v>
      </c>
      <c r="K134" s="429">
        <v>0.5</v>
      </c>
      <c r="L134" s="430">
        <v>0.13333333333333333</v>
      </c>
      <c r="M134" s="431">
        <v>0.53333333333333333</v>
      </c>
      <c r="N134" s="452">
        <v>0.66666666666666663</v>
      </c>
    </row>
    <row r="135" spans="1:14" ht="12.75" customHeight="1" x14ac:dyDescent="0.2">
      <c r="A135" s="674"/>
      <c r="B135" s="433" t="s">
        <v>720</v>
      </c>
      <c r="C135" s="434"/>
      <c r="D135" s="435">
        <v>0.4375</v>
      </c>
      <c r="E135" s="436">
        <v>0.4375</v>
      </c>
      <c r="F135" s="434"/>
      <c r="G135" s="435">
        <v>0.46153846153846156</v>
      </c>
      <c r="H135" s="454">
        <v>0.46153846153846156</v>
      </c>
      <c r="I135" s="434"/>
      <c r="J135" s="435">
        <v>0.5</v>
      </c>
      <c r="K135" s="436">
        <v>0.5</v>
      </c>
      <c r="L135" s="434">
        <v>0.13333333333333333</v>
      </c>
      <c r="M135" s="435">
        <v>0.53333333333333333</v>
      </c>
      <c r="N135" s="474">
        <v>0.66666666666666663</v>
      </c>
    </row>
    <row r="136" spans="1:14" ht="12.75" customHeight="1" x14ac:dyDescent="0.2">
      <c r="A136" s="705" t="s">
        <v>655</v>
      </c>
      <c r="B136" s="314" t="s">
        <v>705</v>
      </c>
      <c r="C136" s="476"/>
      <c r="D136" s="477"/>
      <c r="E136" s="478"/>
      <c r="F136" s="424"/>
      <c r="G136" s="385"/>
      <c r="H136" s="425"/>
      <c r="I136" s="422"/>
      <c r="J136" s="423"/>
      <c r="K136" s="316"/>
      <c r="L136" s="418"/>
      <c r="M136" s="419"/>
      <c r="N136" s="475"/>
    </row>
    <row r="137" spans="1:14" ht="12.75" customHeight="1" x14ac:dyDescent="0.2">
      <c r="A137" s="673"/>
      <c r="B137" s="314" t="s">
        <v>706</v>
      </c>
      <c r="C137" s="455"/>
      <c r="D137" s="456"/>
      <c r="E137" s="457"/>
      <c r="F137" s="430"/>
      <c r="G137" s="431">
        <v>0.41666666666666669</v>
      </c>
      <c r="H137" s="432">
        <v>0.41666666666666669</v>
      </c>
      <c r="I137" s="427"/>
      <c r="J137" s="428">
        <v>0.5</v>
      </c>
      <c r="K137" s="429">
        <v>0.5</v>
      </c>
      <c r="L137" s="430"/>
      <c r="M137" s="431">
        <v>0.5</v>
      </c>
      <c r="N137" s="452">
        <v>0.5</v>
      </c>
    </row>
    <row r="138" spans="1:14" ht="12.75" customHeight="1" x14ac:dyDescent="0.2">
      <c r="A138" s="674"/>
      <c r="B138" s="433" t="s">
        <v>720</v>
      </c>
      <c r="C138" s="458"/>
      <c r="D138" s="459"/>
      <c r="E138" s="460"/>
      <c r="F138" s="434"/>
      <c r="G138" s="435">
        <v>0.41666666666666669</v>
      </c>
      <c r="H138" s="454">
        <v>0.41666666666666669</v>
      </c>
      <c r="I138" s="434"/>
      <c r="J138" s="435">
        <v>0.5</v>
      </c>
      <c r="K138" s="436">
        <v>0.5</v>
      </c>
      <c r="L138" s="464"/>
      <c r="M138" s="473">
        <v>0.5</v>
      </c>
      <c r="N138" s="474">
        <v>0.5</v>
      </c>
    </row>
    <row r="139" spans="1:14" ht="12.75" customHeight="1" x14ac:dyDescent="0.2">
      <c r="A139" s="704" t="s">
        <v>656</v>
      </c>
      <c r="B139" s="421" t="s">
        <v>705</v>
      </c>
      <c r="C139" s="422"/>
      <c r="D139" s="423"/>
      <c r="E139" s="316"/>
      <c r="F139" s="424"/>
      <c r="G139" s="419"/>
      <c r="H139" s="420"/>
      <c r="I139" s="416"/>
      <c r="J139" s="423"/>
      <c r="K139" s="316"/>
      <c r="L139" s="418"/>
      <c r="M139" s="419"/>
      <c r="N139" s="475"/>
    </row>
    <row r="140" spans="1:14" ht="12.75" customHeight="1" x14ac:dyDescent="0.2">
      <c r="A140" s="700"/>
      <c r="B140" s="426" t="s">
        <v>706</v>
      </c>
      <c r="C140" s="427">
        <v>0.25</v>
      </c>
      <c r="D140" s="428">
        <v>0.41666666666666669</v>
      </c>
      <c r="E140" s="429">
        <v>0.66666666666666663</v>
      </c>
      <c r="F140" s="430">
        <v>0.3125</v>
      </c>
      <c r="G140" s="431">
        <v>0.375</v>
      </c>
      <c r="H140" s="432">
        <v>0.6875</v>
      </c>
      <c r="I140" s="427">
        <v>0.22727272727272727</v>
      </c>
      <c r="J140" s="428">
        <v>0.31818181818181818</v>
      </c>
      <c r="K140" s="429">
        <v>0.54545454545454541</v>
      </c>
      <c r="L140" s="430">
        <v>0.2</v>
      </c>
      <c r="M140" s="431">
        <v>0.3</v>
      </c>
      <c r="N140" s="452">
        <v>0.5</v>
      </c>
    </row>
    <row r="141" spans="1:14" ht="12.75" customHeight="1" x14ac:dyDescent="0.2">
      <c r="A141" s="671"/>
      <c r="B141" s="433" t="s">
        <v>720</v>
      </c>
      <c r="C141" s="434">
        <v>0.25</v>
      </c>
      <c r="D141" s="435">
        <v>0.41666666666666669</v>
      </c>
      <c r="E141" s="436">
        <v>0.66666666666666663</v>
      </c>
      <c r="F141" s="434">
        <v>0.3125</v>
      </c>
      <c r="G141" s="435">
        <v>0.375</v>
      </c>
      <c r="H141" s="454">
        <v>0.6875</v>
      </c>
      <c r="I141" s="434">
        <v>0.22727272727272727</v>
      </c>
      <c r="J141" s="435">
        <v>0.31818181818181818</v>
      </c>
      <c r="K141" s="436">
        <v>0.54545454545454541</v>
      </c>
      <c r="L141" s="434">
        <v>0.2</v>
      </c>
      <c r="M141" s="435">
        <v>0.3</v>
      </c>
      <c r="N141" s="474">
        <v>0.5</v>
      </c>
    </row>
    <row r="142" spans="1:14" ht="12.75" customHeight="1" x14ac:dyDescent="0.2">
      <c r="A142" s="705" t="s">
        <v>715</v>
      </c>
      <c r="B142" s="314" t="s">
        <v>705</v>
      </c>
      <c r="C142" s="476"/>
      <c r="D142" s="477"/>
      <c r="E142" s="478"/>
      <c r="F142" s="424"/>
      <c r="G142" s="385"/>
      <c r="H142" s="425"/>
      <c r="I142" s="422"/>
      <c r="J142" s="423"/>
      <c r="K142" s="316"/>
      <c r="L142" s="418"/>
      <c r="M142" s="419"/>
      <c r="N142" s="475"/>
    </row>
    <row r="143" spans="1:14" ht="12.75" customHeight="1" x14ac:dyDescent="0.2">
      <c r="A143" s="673"/>
      <c r="B143" s="314" t="s">
        <v>706</v>
      </c>
      <c r="C143" s="455"/>
      <c r="D143" s="456"/>
      <c r="E143" s="457"/>
      <c r="F143" s="430">
        <v>5.2631578947368418E-2</v>
      </c>
      <c r="G143" s="431">
        <v>0.52631578947368418</v>
      </c>
      <c r="H143" s="432">
        <v>0.57894736842105265</v>
      </c>
      <c r="I143" s="427">
        <v>0.1111111111111111</v>
      </c>
      <c r="J143" s="428">
        <v>0.55555555555555558</v>
      </c>
      <c r="K143" s="429">
        <v>0.66666666666666663</v>
      </c>
      <c r="L143" s="430">
        <v>7.6923076923076927E-2</v>
      </c>
      <c r="M143" s="431">
        <v>0.57692307692307687</v>
      </c>
      <c r="N143" s="452">
        <v>0.65384615384615385</v>
      </c>
    </row>
    <row r="144" spans="1:14" ht="12.75" customHeight="1" x14ac:dyDescent="0.2">
      <c r="A144" s="674"/>
      <c r="B144" s="433" t="s">
        <v>720</v>
      </c>
      <c r="C144" s="458"/>
      <c r="D144" s="459"/>
      <c r="E144" s="460"/>
      <c r="F144" s="434">
        <v>5.2631578947368418E-2</v>
      </c>
      <c r="G144" s="435">
        <v>0.52631578947368418</v>
      </c>
      <c r="H144" s="454">
        <v>0.57894736842105265</v>
      </c>
      <c r="I144" s="434">
        <v>0.1111111111111111</v>
      </c>
      <c r="J144" s="435">
        <v>0.55555555555555558</v>
      </c>
      <c r="K144" s="436">
        <v>0.66666666666666663</v>
      </c>
      <c r="L144" s="434">
        <v>7.6923076923076927E-2</v>
      </c>
      <c r="M144" s="435">
        <v>0.57692307692307687</v>
      </c>
      <c r="N144" s="436">
        <v>0.65384615384615385</v>
      </c>
    </row>
    <row r="145" spans="1:26" ht="12.75" customHeight="1" x14ac:dyDescent="0.2">
      <c r="A145" s="695" t="s">
        <v>716</v>
      </c>
      <c r="B145" s="658"/>
      <c r="C145" s="441">
        <f>(C31+C47+C55+C64+C83)/G96</f>
        <v>8.5106382978723402E-2</v>
      </c>
      <c r="D145" s="442">
        <f>(E30+E31+E46+E47+E54+E55+E62+E63+E64+E72+E83)/G96</f>
        <v>0.36170212765957449</v>
      </c>
      <c r="E145" s="447">
        <f>(G30+G31+G46+G47+G54+G55+G62+G63+G64+G72+G83)/G96</f>
        <v>0.44680851063829785</v>
      </c>
      <c r="F145" s="444">
        <f>(I31+I47+I55+I64+I83+I90)/M96</f>
        <v>8.752327746741155E-2</v>
      </c>
      <c r="G145" s="445">
        <f>(K30+K31+K38+K46+K47+K54+K55+K62+K63+K64+K72+K78+K83+K90)/M96</f>
        <v>0.36871508379888268</v>
      </c>
      <c r="H145" s="447">
        <f>(M30+M31+M38+M46+M47+M54+M55+M62+M63+M64+M72+M78+M83+M90)/M96</f>
        <v>0.45623836126629425</v>
      </c>
      <c r="I145" s="441">
        <f>(O31+O47+O55+O63+O64+O83+O90)/S96</f>
        <v>8.0586080586080591E-2</v>
      </c>
      <c r="J145" s="442">
        <f>(Q30+Q31+Q39+Q46+Q47+Q54+Q55+Q62+Q63+Q64+Q72+Q78+Q83+Q90)/S96</f>
        <v>0.35531135531135533</v>
      </c>
      <c r="K145" s="479">
        <f>(S30+S31+S39+S46+S47+S54+S55+S62+S63+S64+S72+S78+S83+S90)/S96</f>
        <v>0.4358974358974359</v>
      </c>
      <c r="L145" s="444">
        <f>(U31+U39+U47+U55+U64+U72+U83+U90)/Y96</f>
        <v>0.1063063063063063</v>
      </c>
      <c r="M145" s="445">
        <f>(W31+W38+W39+W46+W47+W54+W55+W62+W63+W64+W72+W78+W83+W90)/Y96</f>
        <v>0.38738738738738737</v>
      </c>
      <c r="N145" s="447">
        <f>(Y31+Y38+Y39+Y46+Y47+Y54+Y55+Y62+Y63+Y64+Y72+Y78+Y83+Y90)/Y96</f>
        <v>0.4936936936936937</v>
      </c>
      <c r="O145" s="136"/>
      <c r="P145" s="136"/>
      <c r="Q145" s="136"/>
      <c r="R145" s="136"/>
      <c r="S145" s="136"/>
      <c r="T145" s="136"/>
      <c r="U145" s="136"/>
      <c r="V145" s="136"/>
      <c r="W145" s="136"/>
      <c r="X145" s="136"/>
      <c r="Y145" s="136"/>
      <c r="Z145" s="136"/>
    </row>
    <row r="146" spans="1:26" ht="12.75" customHeight="1" x14ac:dyDescent="0.2">
      <c r="A146" s="1"/>
      <c r="B146" s="1"/>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2.75" customHeight="1" x14ac:dyDescent="0.2">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2.75" customHeight="1" x14ac:dyDescent="0.2">
      <c r="A148" s="292" t="s">
        <v>722</v>
      </c>
      <c r="C148" s="136"/>
      <c r="D148" s="136"/>
      <c r="E148" s="136"/>
      <c r="F148" s="136"/>
      <c r="G148" s="136"/>
      <c r="H148" s="136"/>
      <c r="I148" s="136"/>
      <c r="J148" s="136"/>
      <c r="K148" s="136"/>
      <c r="L148" s="136"/>
      <c r="M148" s="136"/>
      <c r="N148" s="136"/>
      <c r="O148" s="136"/>
      <c r="P148" s="136"/>
      <c r="Q148" s="136"/>
      <c r="R148" s="136"/>
      <c r="S148" s="136"/>
      <c r="T148" s="136"/>
    </row>
    <row r="149" spans="1:26" ht="12.75" customHeight="1" x14ac:dyDescent="0.2">
      <c r="C149" s="136"/>
      <c r="D149" s="136"/>
      <c r="E149" s="136"/>
      <c r="F149" s="136"/>
      <c r="G149" s="136"/>
      <c r="H149" s="136"/>
      <c r="I149" s="136"/>
      <c r="J149" s="136"/>
      <c r="K149" s="136"/>
      <c r="L149" s="136"/>
      <c r="M149" s="136"/>
      <c r="N149" s="136"/>
      <c r="O149" s="136"/>
      <c r="P149" s="136"/>
      <c r="Q149" s="136"/>
      <c r="R149" s="136"/>
      <c r="S149" s="136"/>
      <c r="T149" s="136"/>
    </row>
    <row r="150" spans="1:26" ht="12.75" customHeight="1" x14ac:dyDescent="0.2">
      <c r="A150" s="480" t="s">
        <v>723</v>
      </c>
      <c r="B150" s="1"/>
      <c r="C150" s="706" t="s">
        <v>677</v>
      </c>
      <c r="D150" s="657"/>
      <c r="E150" s="658"/>
      <c r="F150" s="706" t="s">
        <v>676</v>
      </c>
      <c r="G150" s="657"/>
      <c r="H150" s="658"/>
      <c r="I150" s="706" t="s">
        <v>674</v>
      </c>
      <c r="J150" s="657"/>
      <c r="K150" s="658"/>
      <c r="L150" s="706" t="s">
        <v>673</v>
      </c>
      <c r="M150" s="657"/>
      <c r="N150" s="658"/>
      <c r="O150" s="136"/>
      <c r="P150" s="136"/>
      <c r="Q150" s="136"/>
      <c r="R150" s="136"/>
      <c r="S150" s="136"/>
      <c r="T150" s="136"/>
    </row>
    <row r="151" spans="1:26" ht="12.75" customHeight="1" x14ac:dyDescent="0.2">
      <c r="B151" s="1"/>
      <c r="C151" s="481" t="s">
        <v>638</v>
      </c>
      <c r="D151" s="482" t="s">
        <v>639</v>
      </c>
      <c r="E151" s="483" t="s">
        <v>640</v>
      </c>
      <c r="F151" s="481" t="s">
        <v>638</v>
      </c>
      <c r="G151" s="482" t="s">
        <v>639</v>
      </c>
      <c r="H151" s="483" t="s">
        <v>640</v>
      </c>
      <c r="I151" s="481" t="s">
        <v>638</v>
      </c>
      <c r="J151" s="482" t="s">
        <v>639</v>
      </c>
      <c r="K151" s="483" t="s">
        <v>640</v>
      </c>
      <c r="L151" s="481" t="s">
        <v>638</v>
      </c>
      <c r="M151" s="482" t="s">
        <v>639</v>
      </c>
      <c r="N151" s="483" t="s">
        <v>640</v>
      </c>
      <c r="O151" s="136"/>
      <c r="P151" s="136"/>
      <c r="Q151" s="136"/>
      <c r="R151" s="136"/>
      <c r="S151" s="136"/>
      <c r="T151" s="136"/>
    </row>
    <row r="152" spans="1:26" ht="15" customHeight="1" x14ac:dyDescent="0.2">
      <c r="A152" s="672" t="s">
        <v>699</v>
      </c>
      <c r="B152" s="484" t="s">
        <v>652</v>
      </c>
      <c r="C152" s="485">
        <f t="shared" ref="C152:N152" si="178">SUM(C153:C157)</f>
        <v>0.13985152234678849</v>
      </c>
      <c r="D152" s="486">
        <f t="shared" si="178"/>
        <v>0.58561510023744412</v>
      </c>
      <c r="E152" s="487">
        <f t="shared" si="178"/>
        <v>0.72546662258423256</v>
      </c>
      <c r="F152" s="485">
        <f t="shared" si="178"/>
        <v>0.13497067910965382</v>
      </c>
      <c r="G152" s="486">
        <f t="shared" si="178"/>
        <v>0.56340248439371965</v>
      </c>
      <c r="H152" s="487">
        <f t="shared" si="178"/>
        <v>0.69837316350337353</v>
      </c>
      <c r="I152" s="485">
        <f t="shared" si="178"/>
        <v>0.15220728188125499</v>
      </c>
      <c r="J152" s="486">
        <f t="shared" si="178"/>
        <v>0.56069257690182361</v>
      </c>
      <c r="K152" s="487">
        <f t="shared" si="178"/>
        <v>0.71289985878307849</v>
      </c>
      <c r="L152" s="485">
        <f t="shared" si="178"/>
        <v>0.16287066353453852</v>
      </c>
      <c r="M152" s="486">
        <f t="shared" si="178"/>
        <v>0.54376468185067917</v>
      </c>
      <c r="N152" s="487">
        <f t="shared" si="178"/>
        <v>0.70663534538521766</v>
      </c>
      <c r="O152" s="136"/>
      <c r="P152" s="136"/>
      <c r="Q152" s="136"/>
      <c r="R152" s="136"/>
      <c r="S152" s="136"/>
      <c r="T152" s="136"/>
    </row>
    <row r="153" spans="1:26" ht="15" hidden="1" customHeight="1" x14ac:dyDescent="0.2">
      <c r="A153" s="673"/>
      <c r="B153" s="488"/>
      <c r="C153" s="489">
        <v>1.5028102551771813E-3</v>
      </c>
      <c r="D153" s="490">
        <v>1.2022482041417451E-3</v>
      </c>
      <c r="E153" s="491">
        <v>2.7050584593189264E-3</v>
      </c>
      <c r="F153" s="489">
        <v>5.8326502301532255E-3</v>
      </c>
      <c r="G153" s="490">
        <v>2.2069487357336527E-4</v>
      </c>
      <c r="H153" s="491">
        <v>6.0533451037265906E-3</v>
      </c>
      <c r="I153" s="489">
        <v>4.6048996131884323E-3</v>
      </c>
      <c r="J153" s="490">
        <v>1.4950574077485112E-2</v>
      </c>
      <c r="K153" s="491">
        <v>1.9555473690673543E-2</v>
      </c>
      <c r="L153" s="489">
        <v>7.7962754910972662E-3</v>
      </c>
      <c r="M153" s="490">
        <v>1.9133217580771456E-2</v>
      </c>
      <c r="N153" s="491">
        <v>2.6929493071868722E-2</v>
      </c>
      <c r="O153" s="136"/>
      <c r="P153" s="136"/>
      <c r="Q153" s="136"/>
      <c r="R153" s="136"/>
      <c r="S153" s="136"/>
      <c r="T153" s="136"/>
    </row>
    <row r="154" spans="1:26" ht="15" hidden="1" customHeight="1" x14ac:dyDescent="0.2">
      <c r="A154" s="673"/>
      <c r="B154" s="488"/>
      <c r="C154" s="489">
        <v>1.6801418652880887E-2</v>
      </c>
      <c r="D154" s="490">
        <v>8.0791079318325271E-2</v>
      </c>
      <c r="E154" s="491">
        <v>9.7592497971206157E-2</v>
      </c>
      <c r="F154" s="489">
        <v>1.8254618828425499E-2</v>
      </c>
      <c r="G154" s="490">
        <v>7.8977236900182865E-2</v>
      </c>
      <c r="H154" s="491">
        <v>9.723185572860836E-2</v>
      </c>
      <c r="I154" s="489">
        <v>2.5357647203290968E-2</v>
      </c>
      <c r="J154" s="490">
        <v>7.0608460735555961E-2</v>
      </c>
      <c r="K154" s="491">
        <v>9.596610793884694E-2</v>
      </c>
      <c r="L154" s="489">
        <v>1.7601198379464132E-2</v>
      </c>
      <c r="M154" s="490">
        <v>6.3187280836142029E-2</v>
      </c>
      <c r="N154" s="491">
        <v>8.0788479215606168E-2</v>
      </c>
      <c r="O154" s="136"/>
      <c r="P154" s="136"/>
      <c r="Q154" s="136"/>
      <c r="R154" s="136"/>
      <c r="S154" s="136"/>
      <c r="T154" s="136"/>
    </row>
    <row r="155" spans="1:26" ht="15" hidden="1" customHeight="1" x14ac:dyDescent="0.2">
      <c r="A155" s="673"/>
      <c r="B155" s="488"/>
      <c r="C155" s="489">
        <v>3.3061825613897988E-3</v>
      </c>
      <c r="D155" s="490">
        <v>4.4272790117519764E-2</v>
      </c>
      <c r="E155" s="491">
        <v>4.7578972678909558E-2</v>
      </c>
      <c r="F155" s="489">
        <v>2.8690333564537485E-3</v>
      </c>
      <c r="G155" s="490">
        <v>5.4164827542720222E-2</v>
      </c>
      <c r="H155" s="491">
        <v>5.703386089917397E-2</v>
      </c>
      <c r="I155" s="489">
        <v>1.0100079818259961E-2</v>
      </c>
      <c r="J155" s="490">
        <v>5.0193405783753912E-2</v>
      </c>
      <c r="K155" s="491">
        <v>6.0293485602013877E-2</v>
      </c>
      <c r="L155" s="489">
        <v>3.0946787866407924E-2</v>
      </c>
      <c r="M155" s="490">
        <v>8.9912504681169778E-2</v>
      </c>
      <c r="N155" s="491">
        <v>0.12085929254757771</v>
      </c>
      <c r="O155" s="136"/>
      <c r="P155" s="136"/>
      <c r="Q155" s="136"/>
      <c r="R155" s="136"/>
      <c r="S155" s="136"/>
      <c r="T155" s="136"/>
    </row>
    <row r="156" spans="1:26" ht="15" hidden="1" customHeight="1" x14ac:dyDescent="0.2">
      <c r="A156" s="673"/>
      <c r="B156" s="488"/>
      <c r="C156" s="489">
        <v>0.1113281837035256</v>
      </c>
      <c r="D156" s="490">
        <v>0.41913378016891589</v>
      </c>
      <c r="E156" s="491">
        <v>0.53046196387244149</v>
      </c>
      <c r="F156" s="489">
        <v>0.10016394476322593</v>
      </c>
      <c r="G156" s="490">
        <v>0.39261618008701682</v>
      </c>
      <c r="H156" s="491">
        <v>0.49278012485024275</v>
      </c>
      <c r="I156" s="489">
        <v>0.10232086940504696</v>
      </c>
      <c r="J156" s="490">
        <v>0.39273653834346411</v>
      </c>
      <c r="K156" s="491">
        <v>0.49505740774851109</v>
      </c>
      <c r="L156" s="489">
        <v>9.9376978858135026E-2</v>
      </c>
      <c r="M156" s="490">
        <v>0.35076430735709663</v>
      </c>
      <c r="N156" s="491">
        <v>0.4501412862152317</v>
      </c>
      <c r="O156" s="136"/>
      <c r="P156" s="136"/>
      <c r="Q156" s="136"/>
      <c r="R156" s="136"/>
      <c r="S156" s="136"/>
      <c r="T156" s="136"/>
    </row>
    <row r="157" spans="1:26" ht="15" hidden="1" customHeight="1" x14ac:dyDescent="0.2">
      <c r="A157" s="673"/>
      <c r="B157" s="488"/>
      <c r="C157" s="489">
        <v>6.9129271738150337E-3</v>
      </c>
      <c r="D157" s="490">
        <v>4.0215202428541375E-2</v>
      </c>
      <c r="E157" s="491">
        <v>4.7128129602356406E-2</v>
      </c>
      <c r="F157" s="489">
        <v>7.8504319313954223E-3</v>
      </c>
      <c r="G157" s="490">
        <v>3.7423544990226369E-2</v>
      </c>
      <c r="H157" s="491">
        <v>4.5273976921621793E-2</v>
      </c>
      <c r="I157" s="489">
        <v>9.8237858414686567E-3</v>
      </c>
      <c r="J157" s="490">
        <v>3.220359796156444E-2</v>
      </c>
      <c r="K157" s="491">
        <v>4.2027383803033093E-2</v>
      </c>
      <c r="L157" s="489">
        <v>7.1494229394341744E-3</v>
      </c>
      <c r="M157" s="490">
        <v>2.0767371395499268E-2</v>
      </c>
      <c r="N157" s="491">
        <v>2.7916794334933444E-2</v>
      </c>
      <c r="O157" s="136"/>
      <c r="P157" s="136"/>
      <c r="Q157" s="136"/>
      <c r="R157" s="136"/>
      <c r="S157" s="136"/>
      <c r="T157" s="136"/>
    </row>
    <row r="158" spans="1:26" ht="15" customHeight="1" x14ac:dyDescent="0.2">
      <c r="A158" s="674"/>
      <c r="B158" s="157" t="s">
        <v>657</v>
      </c>
      <c r="C158" s="492">
        <f t="shared" ref="C158:N158" si="179">SUM(C159:C163)</f>
        <v>0.23910550458715596</v>
      </c>
      <c r="D158" s="493">
        <f t="shared" si="179"/>
        <v>0.66685779816513757</v>
      </c>
      <c r="E158" s="494">
        <f t="shared" si="179"/>
        <v>0.90596330275229353</v>
      </c>
      <c r="F158" s="492">
        <f t="shared" si="179"/>
        <v>0.25862068965517243</v>
      </c>
      <c r="G158" s="493">
        <f t="shared" si="179"/>
        <v>0.63184584178498981</v>
      </c>
      <c r="H158" s="494">
        <f t="shared" si="179"/>
        <v>0.8904665314401623</v>
      </c>
      <c r="I158" s="492">
        <f t="shared" si="179"/>
        <v>0.15968239964711073</v>
      </c>
      <c r="J158" s="493">
        <f t="shared" si="179"/>
        <v>0.73003970004411123</v>
      </c>
      <c r="K158" s="494">
        <f t="shared" si="179"/>
        <v>0.88972209969122185</v>
      </c>
      <c r="L158" s="492">
        <f t="shared" si="179"/>
        <v>0.12955625990491282</v>
      </c>
      <c r="M158" s="493">
        <f t="shared" si="179"/>
        <v>0.67115689381933441</v>
      </c>
      <c r="N158" s="494">
        <f t="shared" si="179"/>
        <v>0.80071315372424723</v>
      </c>
      <c r="O158" s="136"/>
      <c r="P158" s="136"/>
      <c r="Q158" s="136"/>
      <c r="R158" s="136"/>
      <c r="S158" s="136"/>
      <c r="T158" s="136"/>
    </row>
    <row r="159" spans="1:26" ht="15" hidden="1" customHeight="1" x14ac:dyDescent="0.2">
      <c r="A159" s="495"/>
      <c r="B159" s="488" t="s">
        <v>657</v>
      </c>
      <c r="C159" s="489"/>
      <c r="D159" s="490"/>
      <c r="E159" s="496"/>
      <c r="F159" s="489"/>
      <c r="G159" s="490">
        <v>2.281947261663286E-2</v>
      </c>
      <c r="H159" s="496">
        <v>2.281947261663286E-2</v>
      </c>
      <c r="I159" s="489"/>
      <c r="J159" s="490">
        <v>5.2933392148213501E-3</v>
      </c>
      <c r="K159" s="496">
        <v>5.2933392148213501E-3</v>
      </c>
      <c r="L159" s="489"/>
      <c r="M159" s="490">
        <v>1.1885895404120444E-2</v>
      </c>
      <c r="N159" s="496">
        <v>1.1885895404120444E-2</v>
      </c>
      <c r="O159" s="136"/>
      <c r="P159" s="136"/>
      <c r="Q159" s="136"/>
      <c r="R159" s="136"/>
      <c r="S159" s="136"/>
      <c r="T159" s="136"/>
    </row>
    <row r="160" spans="1:26" ht="15" hidden="1" customHeight="1" x14ac:dyDescent="0.2">
      <c r="A160" s="495"/>
      <c r="B160" s="488" t="s">
        <v>657</v>
      </c>
      <c r="C160" s="489">
        <v>2.2935779816513763E-2</v>
      </c>
      <c r="D160" s="490">
        <v>1.7201834862385322E-2</v>
      </c>
      <c r="E160" s="496">
        <v>4.0137614678899085E-2</v>
      </c>
      <c r="F160" s="489">
        <v>2.231237322515213E-2</v>
      </c>
      <c r="G160" s="490">
        <v>3.8539553752535496E-2</v>
      </c>
      <c r="H160" s="496">
        <v>6.0851926977687626E-2</v>
      </c>
      <c r="I160" s="489">
        <v>1.4997794441993825E-2</v>
      </c>
      <c r="J160" s="490">
        <v>5.3815615350683722E-2</v>
      </c>
      <c r="K160" s="496">
        <v>6.8813409792677541E-2</v>
      </c>
      <c r="L160" s="489">
        <v>1.5847860538827259E-2</v>
      </c>
      <c r="M160" s="490">
        <v>3.2488114104595879E-2</v>
      </c>
      <c r="N160" s="496">
        <v>4.8335974643423138E-2</v>
      </c>
      <c r="O160" s="136"/>
      <c r="P160" s="136"/>
      <c r="Q160" s="136"/>
      <c r="R160" s="136"/>
      <c r="S160" s="136"/>
      <c r="T160" s="136"/>
    </row>
    <row r="161" spans="1:20" ht="15" hidden="1" customHeight="1" x14ac:dyDescent="0.2">
      <c r="A161" s="495"/>
      <c r="B161" s="488" t="s">
        <v>657</v>
      </c>
      <c r="C161" s="489">
        <v>6.8807339449541288E-2</v>
      </c>
      <c r="D161" s="490">
        <v>4.3004587155963302E-2</v>
      </c>
      <c r="E161" s="496">
        <v>0.11181192660550458</v>
      </c>
      <c r="F161" s="489"/>
      <c r="G161" s="490">
        <v>8.8742393509127784E-2</v>
      </c>
      <c r="H161" s="496">
        <v>8.8742393509127784E-2</v>
      </c>
      <c r="I161" s="489">
        <v>2.646669607410675E-2</v>
      </c>
      <c r="J161" s="490">
        <v>9.5280105866784301E-2</v>
      </c>
      <c r="K161" s="496">
        <v>0.12174680194089105</v>
      </c>
      <c r="L161" s="489">
        <v>4.9524564183835183E-2</v>
      </c>
      <c r="M161" s="490">
        <v>0.12480190174326466</v>
      </c>
      <c r="N161" s="496">
        <v>0.17432646592709986</v>
      </c>
      <c r="O161" s="136"/>
      <c r="P161" s="136"/>
      <c r="Q161" s="136"/>
      <c r="R161" s="136"/>
      <c r="S161" s="136"/>
      <c r="T161" s="136"/>
    </row>
    <row r="162" spans="1:20" ht="15" hidden="1" customHeight="1" x14ac:dyDescent="0.2">
      <c r="A162" s="495"/>
      <c r="B162" s="488" t="s">
        <v>657</v>
      </c>
      <c r="C162" s="489">
        <v>0.14736238532110091</v>
      </c>
      <c r="D162" s="490">
        <v>0.57224770642201839</v>
      </c>
      <c r="E162" s="496">
        <v>0.7196100917431193</v>
      </c>
      <c r="F162" s="489">
        <v>0.23630831643002029</v>
      </c>
      <c r="G162" s="490">
        <v>0.4817444219066937</v>
      </c>
      <c r="H162" s="496">
        <v>0.71805273833671401</v>
      </c>
      <c r="I162" s="489">
        <v>0.11821790913101014</v>
      </c>
      <c r="J162" s="490">
        <v>0.57565063961182183</v>
      </c>
      <c r="K162" s="496">
        <v>0.69386854874283188</v>
      </c>
      <c r="L162" s="489">
        <v>6.418383518225039E-2</v>
      </c>
      <c r="M162" s="490">
        <v>0.50198098256735346</v>
      </c>
      <c r="N162" s="496">
        <v>0.56616481774960381</v>
      </c>
      <c r="O162" s="136"/>
      <c r="P162" s="136"/>
      <c r="Q162" s="136"/>
      <c r="R162" s="136"/>
      <c r="S162" s="136"/>
      <c r="T162" s="136"/>
    </row>
    <row r="163" spans="1:20" ht="15" hidden="1" customHeight="1" x14ac:dyDescent="0.2">
      <c r="A163" s="495"/>
      <c r="B163" s="488" t="s">
        <v>657</v>
      </c>
      <c r="C163" s="489"/>
      <c r="D163" s="490">
        <v>3.4403669724770644E-2</v>
      </c>
      <c r="E163" s="496">
        <v>3.4403669724770644E-2</v>
      </c>
      <c r="F163" s="489"/>
      <c r="G163" s="490"/>
      <c r="H163" s="496"/>
      <c r="I163" s="489"/>
      <c r="J163" s="490"/>
      <c r="K163" s="496"/>
      <c r="L163" s="489"/>
      <c r="M163" s="490"/>
      <c r="N163" s="496"/>
      <c r="O163" s="136"/>
      <c r="P163" s="136"/>
      <c r="Q163" s="136"/>
      <c r="R163" s="136"/>
      <c r="S163" s="136"/>
      <c r="T163" s="136"/>
    </row>
    <row r="164" spans="1:20" ht="15" customHeight="1" x14ac:dyDescent="0.2">
      <c r="A164" s="707" t="s">
        <v>714</v>
      </c>
      <c r="B164" s="484" t="s">
        <v>647</v>
      </c>
      <c r="C164" s="485">
        <f t="shared" ref="C164:N164" si="180">SUM(C165:C169)</f>
        <v>9.6962616822429903E-2</v>
      </c>
      <c r="D164" s="486">
        <f t="shared" si="180"/>
        <v>0.72488317757009346</v>
      </c>
      <c r="E164" s="487">
        <f t="shared" si="180"/>
        <v>0.82184579439252337</v>
      </c>
      <c r="F164" s="485">
        <f t="shared" si="180"/>
        <v>9.6363636363636374E-2</v>
      </c>
      <c r="G164" s="486">
        <f t="shared" si="180"/>
        <v>0.74484848484848487</v>
      </c>
      <c r="H164" s="487">
        <f t="shared" si="180"/>
        <v>0.84121212121212119</v>
      </c>
      <c r="I164" s="485">
        <f t="shared" si="180"/>
        <v>8.168028004667445E-2</v>
      </c>
      <c r="J164" s="486">
        <f t="shared" si="180"/>
        <v>0.73395565927654616</v>
      </c>
      <c r="K164" s="487">
        <f t="shared" si="180"/>
        <v>0.81563593932322054</v>
      </c>
      <c r="L164" s="485">
        <f t="shared" si="180"/>
        <v>8.0618442849254554E-2</v>
      </c>
      <c r="M164" s="486">
        <f t="shared" si="180"/>
        <v>0.61347321921590281</v>
      </c>
      <c r="N164" s="487">
        <f t="shared" si="180"/>
        <v>0.69409166206515738</v>
      </c>
      <c r="O164" s="136"/>
      <c r="P164" s="136"/>
      <c r="Q164" s="136"/>
      <c r="R164" s="136"/>
      <c r="S164" s="136"/>
      <c r="T164" s="136"/>
    </row>
    <row r="165" spans="1:20" ht="15" hidden="1" customHeight="1" x14ac:dyDescent="0.2">
      <c r="A165" s="673"/>
      <c r="B165" s="488" t="s">
        <v>647</v>
      </c>
      <c r="C165" s="489"/>
      <c r="D165" s="490">
        <v>1.1682242990654205E-3</v>
      </c>
      <c r="E165" s="491">
        <v>1.1682242990654205E-3</v>
      </c>
      <c r="F165" s="489">
        <v>1.8181818181818181E-2</v>
      </c>
      <c r="G165" s="490"/>
      <c r="H165" s="491">
        <v>1.8181818181818181E-2</v>
      </c>
      <c r="I165" s="489"/>
      <c r="J165" s="490">
        <v>1.750291715285881E-3</v>
      </c>
      <c r="K165" s="491">
        <v>1.750291715285881E-3</v>
      </c>
      <c r="L165" s="489"/>
      <c r="M165" s="490">
        <v>4.3622308117062393E-2</v>
      </c>
      <c r="N165" s="491">
        <v>4.3622308117062393E-2</v>
      </c>
      <c r="O165" s="136"/>
      <c r="P165" s="136"/>
      <c r="Q165" s="136"/>
      <c r="R165" s="136"/>
      <c r="S165" s="136"/>
      <c r="T165" s="136"/>
    </row>
    <row r="166" spans="1:20" ht="15" hidden="1" customHeight="1" x14ac:dyDescent="0.2">
      <c r="A166" s="673"/>
      <c r="B166" s="488" t="s">
        <v>647</v>
      </c>
      <c r="C166" s="489">
        <v>1.7523364485981307E-2</v>
      </c>
      <c r="D166" s="490"/>
      <c r="E166" s="491">
        <v>1.7523364485981307E-2</v>
      </c>
      <c r="F166" s="489"/>
      <c r="G166" s="490">
        <v>0.02</v>
      </c>
      <c r="H166" s="491">
        <v>0.02</v>
      </c>
      <c r="I166" s="489"/>
      <c r="J166" s="490">
        <v>3.2088681446907817E-2</v>
      </c>
      <c r="K166" s="491">
        <v>3.2088681446907817E-2</v>
      </c>
      <c r="L166" s="489"/>
      <c r="M166" s="490">
        <v>1.8774157923799006E-2</v>
      </c>
      <c r="N166" s="491">
        <v>1.8774157923799006E-2</v>
      </c>
      <c r="O166" s="136"/>
      <c r="P166" s="136"/>
      <c r="Q166" s="136"/>
      <c r="R166" s="136"/>
      <c r="S166" s="136"/>
      <c r="T166" s="136"/>
    </row>
    <row r="167" spans="1:20" ht="15" hidden="1" customHeight="1" x14ac:dyDescent="0.2">
      <c r="A167" s="673"/>
      <c r="B167" s="488" t="s">
        <v>647</v>
      </c>
      <c r="C167" s="489"/>
      <c r="D167" s="490">
        <v>5.8411214953271026E-3</v>
      </c>
      <c r="E167" s="491">
        <v>5.8411214953271026E-3</v>
      </c>
      <c r="F167" s="489">
        <v>6.0606060606060606E-3</v>
      </c>
      <c r="G167" s="490"/>
      <c r="H167" s="491">
        <v>6.0606060606060606E-3</v>
      </c>
      <c r="I167" s="489"/>
      <c r="J167" s="490">
        <v>4.2590431738623105E-2</v>
      </c>
      <c r="K167" s="491">
        <v>4.2590431738623105E-2</v>
      </c>
      <c r="L167" s="489"/>
      <c r="M167" s="490">
        <v>2.2087244616234125E-2</v>
      </c>
      <c r="N167" s="491">
        <v>2.2087244616234125E-2</v>
      </c>
      <c r="O167" s="136"/>
      <c r="P167" s="136"/>
      <c r="Q167" s="136"/>
      <c r="R167" s="136"/>
      <c r="S167" s="136"/>
      <c r="T167" s="136"/>
    </row>
    <row r="168" spans="1:20" ht="15" hidden="1" customHeight="1" x14ac:dyDescent="0.2">
      <c r="A168" s="673"/>
      <c r="B168" s="488" t="s">
        <v>647</v>
      </c>
      <c r="C168" s="489">
        <v>7.9439252336448593E-2</v>
      </c>
      <c r="D168" s="490">
        <v>0.7085280373831776</v>
      </c>
      <c r="E168" s="491">
        <v>0.78796728971962615</v>
      </c>
      <c r="F168" s="489">
        <v>7.2121212121212128E-2</v>
      </c>
      <c r="G168" s="490">
        <v>0.69454545454545458</v>
      </c>
      <c r="H168" s="491">
        <v>0.76666666666666672</v>
      </c>
      <c r="I168" s="489">
        <v>8.168028004667445E-2</v>
      </c>
      <c r="J168" s="490">
        <v>0.62952158693115523</v>
      </c>
      <c r="K168" s="491">
        <v>0.71120186697782961</v>
      </c>
      <c r="L168" s="489">
        <v>8.0618442849254554E-2</v>
      </c>
      <c r="M168" s="490">
        <v>0.52898950855880733</v>
      </c>
      <c r="N168" s="491">
        <v>0.6096079514080619</v>
      </c>
      <c r="O168" s="136"/>
      <c r="P168" s="136"/>
      <c r="Q168" s="136"/>
      <c r="R168" s="136"/>
      <c r="S168" s="136"/>
      <c r="T168" s="136"/>
    </row>
    <row r="169" spans="1:20" ht="15" hidden="1" customHeight="1" x14ac:dyDescent="0.2">
      <c r="A169" s="673"/>
      <c r="B169" s="488" t="s">
        <v>647</v>
      </c>
      <c r="C169" s="489"/>
      <c r="D169" s="490">
        <v>9.3457943925233638E-3</v>
      </c>
      <c r="E169" s="491">
        <v>9.3457943925233638E-3</v>
      </c>
      <c r="F169" s="489"/>
      <c r="G169" s="490">
        <v>3.0303030303030304E-2</v>
      </c>
      <c r="H169" s="491">
        <v>3.0303030303030304E-2</v>
      </c>
      <c r="I169" s="489"/>
      <c r="J169" s="490">
        <v>2.8004667444574097E-2</v>
      </c>
      <c r="K169" s="491">
        <v>2.8004667444574097E-2</v>
      </c>
      <c r="L169" s="489"/>
      <c r="M169" s="490"/>
      <c r="N169" s="491"/>
      <c r="O169" s="136"/>
      <c r="P169" s="136"/>
      <c r="Q169" s="136"/>
      <c r="R169" s="136"/>
      <c r="S169" s="136"/>
      <c r="T169" s="136"/>
    </row>
    <row r="170" spans="1:20" ht="15" customHeight="1" x14ac:dyDescent="0.2">
      <c r="A170" s="673"/>
      <c r="B170" s="488" t="s">
        <v>648</v>
      </c>
      <c r="C170" s="498">
        <f t="shared" ref="C170:N170" si="181">SUM(C171:C175)</f>
        <v>0.27332028701891714</v>
      </c>
      <c r="D170" s="499">
        <f t="shared" si="181"/>
        <v>0.51663405088062619</v>
      </c>
      <c r="E170" s="491">
        <f t="shared" si="181"/>
        <v>0.78995433789954328</v>
      </c>
      <c r="F170" s="498">
        <f t="shared" si="181"/>
        <v>0.19209039548022599</v>
      </c>
      <c r="G170" s="499">
        <f t="shared" si="181"/>
        <v>0.51412429378531077</v>
      </c>
      <c r="H170" s="491">
        <f t="shared" si="181"/>
        <v>0.70621468926553665</v>
      </c>
      <c r="I170" s="498">
        <f t="shared" si="181"/>
        <v>0.36486486486486486</v>
      </c>
      <c r="J170" s="499">
        <f t="shared" si="181"/>
        <v>0.63513513513513509</v>
      </c>
      <c r="K170" s="491">
        <f t="shared" si="181"/>
        <v>1</v>
      </c>
      <c r="L170" s="498">
        <f t="shared" si="181"/>
        <v>0.65217391304347827</v>
      </c>
      <c r="M170" s="499">
        <f t="shared" si="181"/>
        <v>0.34782608695652173</v>
      </c>
      <c r="N170" s="491">
        <f t="shared" si="181"/>
        <v>1</v>
      </c>
      <c r="O170" s="136"/>
      <c r="P170" s="136"/>
      <c r="Q170" s="136"/>
      <c r="R170" s="136"/>
      <c r="S170" s="136"/>
      <c r="T170" s="136"/>
    </row>
    <row r="171" spans="1:20" ht="15" hidden="1" customHeight="1" x14ac:dyDescent="0.2">
      <c r="A171" s="673"/>
      <c r="B171" s="488" t="s">
        <v>648</v>
      </c>
      <c r="C171" s="489"/>
      <c r="D171" s="490"/>
      <c r="E171" s="496"/>
      <c r="F171" s="489"/>
      <c r="G171" s="490"/>
      <c r="H171" s="496"/>
      <c r="I171" s="489">
        <v>0.10810810810810811</v>
      </c>
      <c r="J171" s="490"/>
      <c r="K171" s="496">
        <v>0.10810810810810811</v>
      </c>
      <c r="L171" s="489"/>
      <c r="M171" s="490"/>
      <c r="N171" s="491"/>
      <c r="O171" s="136"/>
      <c r="P171" s="136"/>
      <c r="Q171" s="136"/>
      <c r="R171" s="136"/>
      <c r="S171" s="136"/>
      <c r="T171" s="136"/>
    </row>
    <row r="172" spans="1:20" ht="15" hidden="1" customHeight="1" x14ac:dyDescent="0.2">
      <c r="A172" s="673"/>
      <c r="B172" s="488" t="s">
        <v>648</v>
      </c>
      <c r="C172" s="489">
        <v>0.10437051532941943</v>
      </c>
      <c r="D172" s="490">
        <v>0.14742335290280495</v>
      </c>
      <c r="E172" s="496">
        <v>0.25179386823222438</v>
      </c>
      <c r="F172" s="489">
        <v>3.7288135593220341E-2</v>
      </c>
      <c r="G172" s="490">
        <v>0.28700564971751413</v>
      </c>
      <c r="H172" s="496">
        <v>0.32429378531073444</v>
      </c>
      <c r="I172" s="489"/>
      <c r="J172" s="490">
        <v>0.10810810810810811</v>
      </c>
      <c r="K172" s="496">
        <v>0.10810810810810811</v>
      </c>
      <c r="L172" s="489"/>
      <c r="M172" s="490">
        <v>0.34782608695652173</v>
      </c>
      <c r="N172" s="491">
        <v>0.34782608695652173</v>
      </c>
      <c r="O172" s="136"/>
      <c r="P172" s="136"/>
      <c r="Q172" s="136"/>
      <c r="R172" s="136"/>
      <c r="S172" s="136"/>
      <c r="T172" s="136"/>
    </row>
    <row r="173" spans="1:20" ht="15" hidden="1" customHeight="1" x14ac:dyDescent="0.2">
      <c r="A173" s="673"/>
      <c r="B173" s="488" t="s">
        <v>648</v>
      </c>
      <c r="C173" s="489">
        <v>2.9354207436399216E-2</v>
      </c>
      <c r="D173" s="490"/>
      <c r="E173" s="496">
        <v>2.9354207436399216E-2</v>
      </c>
      <c r="F173" s="489">
        <v>5.6497175141242938E-2</v>
      </c>
      <c r="G173" s="490"/>
      <c r="H173" s="496">
        <v>5.6497175141242938E-2</v>
      </c>
      <c r="I173" s="489"/>
      <c r="J173" s="490"/>
      <c r="K173" s="496"/>
      <c r="L173" s="489"/>
      <c r="M173" s="490"/>
      <c r="N173" s="491"/>
      <c r="O173" s="136"/>
      <c r="P173" s="136"/>
      <c r="Q173" s="136"/>
      <c r="R173" s="136"/>
      <c r="S173" s="136"/>
      <c r="T173" s="136"/>
    </row>
    <row r="174" spans="1:20" ht="15" hidden="1" customHeight="1" x14ac:dyDescent="0.2">
      <c r="A174" s="673"/>
      <c r="B174" s="488" t="s">
        <v>648</v>
      </c>
      <c r="C174" s="489">
        <v>0.13959556425309849</v>
      </c>
      <c r="D174" s="490">
        <v>0.31115459882583169</v>
      </c>
      <c r="E174" s="496">
        <v>0.45075016307893018</v>
      </c>
      <c r="F174" s="489">
        <v>9.8305084745762716E-2</v>
      </c>
      <c r="G174" s="490">
        <v>0.21581920903954802</v>
      </c>
      <c r="H174" s="496">
        <v>0.31412429378531076</v>
      </c>
      <c r="I174" s="489">
        <v>0.25675675675675674</v>
      </c>
      <c r="J174" s="490">
        <v>0.41891891891891891</v>
      </c>
      <c r="K174" s="496">
        <v>0.67567567567567566</v>
      </c>
      <c r="L174" s="489">
        <v>0.65217391304347827</v>
      </c>
      <c r="M174" s="490"/>
      <c r="N174" s="491">
        <v>0.65217391304347827</v>
      </c>
      <c r="O174" s="136"/>
      <c r="P174" s="136"/>
      <c r="Q174" s="136"/>
      <c r="R174" s="136"/>
      <c r="S174" s="136"/>
      <c r="T174" s="136"/>
    </row>
    <row r="175" spans="1:20" ht="15" hidden="1" customHeight="1" x14ac:dyDescent="0.2">
      <c r="A175" s="673"/>
      <c r="B175" s="488" t="s">
        <v>648</v>
      </c>
      <c r="C175" s="489"/>
      <c r="D175" s="490">
        <v>5.805609915198956E-2</v>
      </c>
      <c r="E175" s="496">
        <v>5.805609915198956E-2</v>
      </c>
      <c r="F175" s="489"/>
      <c r="G175" s="490">
        <v>1.1299435028248588E-2</v>
      </c>
      <c r="H175" s="496">
        <v>1.1299435028248588E-2</v>
      </c>
      <c r="I175" s="489"/>
      <c r="J175" s="490">
        <v>0.10810810810810811</v>
      </c>
      <c r="K175" s="496">
        <v>0.10810810810810811</v>
      </c>
      <c r="L175" s="489"/>
      <c r="M175" s="490"/>
      <c r="N175" s="491"/>
      <c r="O175" s="136"/>
      <c r="P175" s="136"/>
      <c r="Q175" s="136"/>
      <c r="R175" s="136"/>
      <c r="S175" s="136"/>
      <c r="T175" s="136"/>
    </row>
    <row r="176" spans="1:20" ht="15" customHeight="1" x14ac:dyDescent="0.2">
      <c r="A176" s="673"/>
      <c r="B176" s="488" t="s">
        <v>649</v>
      </c>
      <c r="C176" s="498">
        <f t="shared" ref="C176:N176" si="182">SUM(C177:C181)</f>
        <v>0.11576354679802955</v>
      </c>
      <c r="D176" s="499">
        <f t="shared" si="182"/>
        <v>0.4211822660098522</v>
      </c>
      <c r="E176" s="491">
        <f t="shared" si="182"/>
        <v>0.53694581280788178</v>
      </c>
      <c r="F176" s="498">
        <f t="shared" si="182"/>
        <v>0.12793914246196403</v>
      </c>
      <c r="G176" s="499">
        <f t="shared" si="182"/>
        <v>0.39868603042876899</v>
      </c>
      <c r="H176" s="491">
        <f t="shared" si="182"/>
        <v>0.52662517289073307</v>
      </c>
      <c r="I176" s="498">
        <f t="shared" si="182"/>
        <v>0.11980637353771682</v>
      </c>
      <c r="J176" s="499">
        <f t="shared" si="182"/>
        <v>0.52682533279548194</v>
      </c>
      <c r="K176" s="491">
        <f t="shared" si="182"/>
        <v>0.64663170633319877</v>
      </c>
      <c r="L176" s="498">
        <f t="shared" si="182"/>
        <v>0.17026793431287812</v>
      </c>
      <c r="M176" s="499">
        <f t="shared" si="182"/>
        <v>0.49783923941227309</v>
      </c>
      <c r="N176" s="491">
        <f t="shared" si="182"/>
        <v>0.66810717372515127</v>
      </c>
      <c r="O176" s="136"/>
      <c r="P176" s="136"/>
      <c r="Q176" s="136"/>
      <c r="R176" s="136"/>
      <c r="S176" s="136"/>
      <c r="T176" s="136"/>
    </row>
    <row r="177" spans="1:20" ht="15" hidden="1" customHeight="1" x14ac:dyDescent="0.2">
      <c r="A177" s="673"/>
      <c r="B177" s="488" t="s">
        <v>649</v>
      </c>
      <c r="C177" s="489"/>
      <c r="D177" s="490"/>
      <c r="E177" s="496"/>
      <c r="F177" s="489"/>
      <c r="G177" s="490">
        <v>3.8035961272475795E-3</v>
      </c>
      <c r="H177" s="496">
        <v>3.8035961272475795E-3</v>
      </c>
      <c r="I177" s="489"/>
      <c r="J177" s="490"/>
      <c r="K177" s="491"/>
      <c r="L177" s="489"/>
      <c r="M177" s="490">
        <v>4.1486603284356091E-2</v>
      </c>
      <c r="N177" s="491">
        <v>4.1486603284356091E-2</v>
      </c>
      <c r="O177" s="136"/>
      <c r="P177" s="136"/>
      <c r="Q177" s="136"/>
      <c r="R177" s="136"/>
      <c r="S177" s="136"/>
      <c r="T177" s="136"/>
    </row>
    <row r="178" spans="1:20" ht="15" hidden="1" customHeight="1" x14ac:dyDescent="0.2">
      <c r="A178" s="673"/>
      <c r="B178" s="488" t="s">
        <v>649</v>
      </c>
      <c r="C178" s="489">
        <v>1.0907811400422239E-2</v>
      </c>
      <c r="D178" s="490">
        <v>3.8001407459535536E-2</v>
      </c>
      <c r="E178" s="496">
        <v>4.8909218859957776E-2</v>
      </c>
      <c r="F178" s="489"/>
      <c r="G178" s="490">
        <v>5.2904564315352696E-2</v>
      </c>
      <c r="H178" s="496">
        <v>5.2904564315352696E-2</v>
      </c>
      <c r="I178" s="489"/>
      <c r="J178" s="490">
        <v>0.10165389269866881</v>
      </c>
      <c r="K178" s="491">
        <v>0.10165389269866881</v>
      </c>
      <c r="L178" s="489"/>
      <c r="M178" s="490">
        <v>3.0682800345721694E-2</v>
      </c>
      <c r="N178" s="491">
        <v>3.0682800345721694E-2</v>
      </c>
      <c r="O178" s="136"/>
      <c r="P178" s="136"/>
      <c r="Q178" s="136"/>
      <c r="R178" s="136"/>
      <c r="S178" s="136"/>
      <c r="T178" s="136"/>
    </row>
    <row r="179" spans="1:20" ht="15" hidden="1" customHeight="1" x14ac:dyDescent="0.2">
      <c r="A179" s="673"/>
      <c r="B179" s="488" t="s">
        <v>649</v>
      </c>
      <c r="C179" s="489">
        <v>4.2223786066150598E-2</v>
      </c>
      <c r="D179" s="490">
        <v>3.377902885292048E-2</v>
      </c>
      <c r="E179" s="496">
        <v>7.6002814919071071E-2</v>
      </c>
      <c r="F179" s="489">
        <v>6.5352697095435688E-2</v>
      </c>
      <c r="G179" s="490">
        <v>3.6652835408022132E-2</v>
      </c>
      <c r="H179" s="496">
        <v>0.10200553250345781</v>
      </c>
      <c r="I179" s="489">
        <v>1.855586930213796E-2</v>
      </c>
      <c r="J179" s="490">
        <v>3.1060911657926585E-2</v>
      </c>
      <c r="K179" s="491">
        <v>4.9616780960064541E-2</v>
      </c>
      <c r="L179" s="489">
        <v>1.2532411408815903E-2</v>
      </c>
      <c r="M179" s="490">
        <v>3.1547104580812446E-2</v>
      </c>
      <c r="N179" s="491">
        <v>4.4079515989628351E-2</v>
      </c>
      <c r="O179" s="136"/>
      <c r="P179" s="136"/>
      <c r="Q179" s="136"/>
      <c r="R179" s="136"/>
      <c r="S179" s="136"/>
      <c r="T179" s="136"/>
    </row>
    <row r="180" spans="1:20" ht="15" hidden="1" customHeight="1" x14ac:dyDescent="0.2">
      <c r="A180" s="673"/>
      <c r="B180" s="488" t="s">
        <v>649</v>
      </c>
      <c r="C180" s="489">
        <v>6.2631949331456716E-2</v>
      </c>
      <c r="D180" s="490">
        <v>0.33356790992258972</v>
      </c>
      <c r="E180" s="496">
        <v>0.39619985925404644</v>
      </c>
      <c r="F180" s="489">
        <v>6.2586445366528354E-2</v>
      </c>
      <c r="G180" s="490">
        <v>0.28803596127247577</v>
      </c>
      <c r="H180" s="496">
        <v>0.35062240663900412</v>
      </c>
      <c r="I180" s="489">
        <v>0.10125050423557887</v>
      </c>
      <c r="J180" s="490">
        <v>0.3763614360629286</v>
      </c>
      <c r="K180" s="491">
        <v>0.47761194029850745</v>
      </c>
      <c r="L180" s="489">
        <v>0.15773552290406223</v>
      </c>
      <c r="M180" s="490">
        <v>0.38159031979256697</v>
      </c>
      <c r="N180" s="491">
        <v>0.5393258426966292</v>
      </c>
      <c r="O180" s="136"/>
      <c r="P180" s="136"/>
      <c r="Q180" s="136"/>
      <c r="R180" s="136"/>
      <c r="S180" s="136"/>
      <c r="T180" s="136"/>
    </row>
    <row r="181" spans="1:20" ht="15" hidden="1" customHeight="1" x14ac:dyDescent="0.2">
      <c r="A181" s="673"/>
      <c r="B181" s="488" t="s">
        <v>649</v>
      </c>
      <c r="C181" s="489"/>
      <c r="D181" s="490">
        <v>1.5833919774806474E-2</v>
      </c>
      <c r="E181" s="496">
        <v>1.5833919774806474E-2</v>
      </c>
      <c r="F181" s="489"/>
      <c r="G181" s="490">
        <v>1.7289073305670817E-2</v>
      </c>
      <c r="H181" s="496">
        <v>1.7289073305670817E-2</v>
      </c>
      <c r="I181" s="489"/>
      <c r="J181" s="490">
        <v>1.7749092375958047E-2</v>
      </c>
      <c r="K181" s="491">
        <v>1.7749092375958047E-2</v>
      </c>
      <c r="L181" s="489"/>
      <c r="M181" s="490">
        <v>1.2532411408815903E-2</v>
      </c>
      <c r="N181" s="491">
        <v>1.2532411408815903E-2</v>
      </c>
      <c r="O181" s="136"/>
      <c r="P181" s="136"/>
      <c r="Q181" s="136"/>
      <c r="R181" s="136"/>
      <c r="S181" s="136"/>
      <c r="T181" s="136"/>
    </row>
    <row r="182" spans="1:20" ht="12.75" customHeight="1" x14ac:dyDescent="0.2">
      <c r="A182" s="673"/>
      <c r="B182" s="488" t="s">
        <v>650</v>
      </c>
      <c r="C182" s="498">
        <f t="shared" ref="C182:N182" si="183">SUM(C183:C187)</f>
        <v>0.19137120888509185</v>
      </c>
      <c r="D182" s="499">
        <f t="shared" si="183"/>
        <v>0.78257155061939332</v>
      </c>
      <c r="E182" s="491">
        <f t="shared" si="183"/>
        <v>0.97394275950448517</v>
      </c>
      <c r="F182" s="498">
        <f t="shared" si="183"/>
        <v>0.15800415800415801</v>
      </c>
      <c r="G182" s="499">
        <f t="shared" si="183"/>
        <v>0.79417879417879411</v>
      </c>
      <c r="H182" s="491">
        <f t="shared" si="183"/>
        <v>0.95218295218295235</v>
      </c>
      <c r="I182" s="498">
        <f t="shared" si="183"/>
        <v>0.19665271966527195</v>
      </c>
      <c r="J182" s="499">
        <f t="shared" si="183"/>
        <v>0.78822014805278406</v>
      </c>
      <c r="K182" s="491">
        <f t="shared" si="183"/>
        <v>0.98487286771805593</v>
      </c>
      <c r="L182" s="498">
        <f t="shared" si="183"/>
        <v>0.20245215311004786</v>
      </c>
      <c r="M182" s="499">
        <f t="shared" si="183"/>
        <v>0.7129186602870814</v>
      </c>
      <c r="N182" s="491">
        <f t="shared" si="183"/>
        <v>0.91537081339712922</v>
      </c>
      <c r="O182" s="136"/>
      <c r="P182" s="136"/>
      <c r="Q182" s="136"/>
      <c r="R182" s="136"/>
      <c r="S182" s="136"/>
      <c r="T182" s="136"/>
    </row>
    <row r="183" spans="1:20" ht="15" hidden="1" customHeight="1" x14ac:dyDescent="0.2">
      <c r="A183" s="673"/>
      <c r="B183" s="488" t="s">
        <v>650</v>
      </c>
      <c r="C183" s="489"/>
      <c r="D183" s="490">
        <v>2.9901751388295601E-3</v>
      </c>
      <c r="E183" s="491">
        <v>2.9901751388295601E-3</v>
      </c>
      <c r="F183" s="489">
        <v>3.1600831600831603E-2</v>
      </c>
      <c r="G183" s="490">
        <v>1.5384615384615385E-2</v>
      </c>
      <c r="H183" s="491">
        <v>4.6985446985446988E-2</v>
      </c>
      <c r="I183" s="489">
        <v>7.402639201802382E-3</v>
      </c>
      <c r="J183" s="490">
        <v>5.1496620534277442E-3</v>
      </c>
      <c r="K183" s="491">
        <v>1.2552301255230125E-2</v>
      </c>
      <c r="L183" s="489">
        <v>9.8684210526315784E-3</v>
      </c>
      <c r="M183" s="490">
        <v>2.9904306220095694E-3</v>
      </c>
      <c r="N183" s="496">
        <v>1.2858851674641148E-2</v>
      </c>
      <c r="O183" s="136"/>
      <c r="P183" s="136"/>
      <c r="Q183" s="136"/>
      <c r="R183" s="136"/>
      <c r="S183" s="136"/>
      <c r="T183" s="136"/>
    </row>
    <row r="184" spans="1:20" ht="15" hidden="1" customHeight="1" x14ac:dyDescent="0.2">
      <c r="A184" s="673"/>
      <c r="B184" s="488" t="s">
        <v>650</v>
      </c>
      <c r="C184" s="489">
        <v>1.3242204186245195E-2</v>
      </c>
      <c r="D184" s="490">
        <v>3.8445108927808627E-2</v>
      </c>
      <c r="E184" s="491">
        <v>5.1687313114053821E-2</v>
      </c>
      <c r="F184" s="489">
        <v>5.4054054054054057E-3</v>
      </c>
      <c r="G184" s="490">
        <v>4.781704781704782E-2</v>
      </c>
      <c r="H184" s="491">
        <v>5.3222453222453225E-2</v>
      </c>
      <c r="I184" s="489">
        <v>9.6556163501770192E-4</v>
      </c>
      <c r="J184" s="490">
        <v>3.7978757644029609E-2</v>
      </c>
      <c r="K184" s="491">
        <v>3.8944319279047311E-2</v>
      </c>
      <c r="L184" s="489">
        <v>8.9712918660287083E-4</v>
      </c>
      <c r="M184" s="490">
        <v>5.2930622009569377E-2</v>
      </c>
      <c r="N184" s="496">
        <v>5.3827751196172252E-2</v>
      </c>
      <c r="O184" s="136"/>
      <c r="P184" s="136"/>
      <c r="Q184" s="136"/>
      <c r="R184" s="136"/>
      <c r="S184" s="136"/>
      <c r="T184" s="136"/>
    </row>
    <row r="185" spans="1:20" ht="15" hidden="1" customHeight="1" x14ac:dyDescent="0.2">
      <c r="A185" s="673"/>
      <c r="B185" s="488" t="s">
        <v>650</v>
      </c>
      <c r="C185" s="489">
        <v>5.4250320375907733E-2</v>
      </c>
      <c r="D185" s="490">
        <v>0.11704399829132849</v>
      </c>
      <c r="E185" s="491">
        <v>0.17129431866723621</v>
      </c>
      <c r="F185" s="489">
        <v>9.1476091476091481E-3</v>
      </c>
      <c r="G185" s="490">
        <v>0.1313929313929314</v>
      </c>
      <c r="H185" s="491">
        <v>0.14054054054054055</v>
      </c>
      <c r="I185" s="489">
        <v>1.3196009011908594E-2</v>
      </c>
      <c r="J185" s="490">
        <v>8.5291277759897005E-2</v>
      </c>
      <c r="K185" s="491">
        <v>9.8487286771805599E-2</v>
      </c>
      <c r="L185" s="489">
        <v>2.4521531100478468E-2</v>
      </c>
      <c r="M185" s="490">
        <v>5.3827751196172252E-2</v>
      </c>
      <c r="N185" s="496">
        <v>7.8349282296650724E-2</v>
      </c>
      <c r="O185" s="136"/>
      <c r="P185" s="136"/>
      <c r="Q185" s="136"/>
      <c r="R185" s="136"/>
      <c r="S185" s="136"/>
      <c r="T185" s="136"/>
    </row>
    <row r="186" spans="1:20" ht="15" hidden="1" customHeight="1" x14ac:dyDescent="0.2">
      <c r="A186" s="673"/>
      <c r="B186" s="488" t="s">
        <v>650</v>
      </c>
      <c r="C186" s="489">
        <v>0.12387868432293891</v>
      </c>
      <c r="D186" s="490">
        <v>0.5852199914566425</v>
      </c>
      <c r="E186" s="491">
        <v>0.70909867577958141</v>
      </c>
      <c r="F186" s="489">
        <v>0.11185031185031186</v>
      </c>
      <c r="G186" s="490">
        <v>0.56839916839916838</v>
      </c>
      <c r="H186" s="491">
        <v>0.68024948024948029</v>
      </c>
      <c r="I186" s="489">
        <v>0.17508850981654328</v>
      </c>
      <c r="J186" s="490">
        <v>0.64467331831348573</v>
      </c>
      <c r="K186" s="491">
        <v>0.81976182813002896</v>
      </c>
      <c r="L186" s="489">
        <v>0.16716507177033493</v>
      </c>
      <c r="M186" s="490">
        <v>0.5861244019138756</v>
      </c>
      <c r="N186" s="496">
        <v>0.75328947368421051</v>
      </c>
      <c r="O186" s="136"/>
      <c r="P186" s="136"/>
      <c r="Q186" s="136"/>
      <c r="R186" s="136"/>
      <c r="S186" s="136"/>
      <c r="T186" s="136"/>
    </row>
    <row r="187" spans="1:20" ht="15" hidden="1" customHeight="1" x14ac:dyDescent="0.2">
      <c r="A187" s="673"/>
      <c r="B187" s="488" t="s">
        <v>650</v>
      </c>
      <c r="C187" s="489"/>
      <c r="D187" s="490">
        <v>3.8872276804784278E-2</v>
      </c>
      <c r="E187" s="491">
        <v>3.8872276804784278E-2</v>
      </c>
      <c r="F187" s="489"/>
      <c r="G187" s="490">
        <v>3.1185031185031187E-2</v>
      </c>
      <c r="H187" s="491">
        <v>3.1185031185031187E-2</v>
      </c>
      <c r="I187" s="489"/>
      <c r="J187" s="490">
        <v>1.5127132281943997E-2</v>
      </c>
      <c r="K187" s="491">
        <v>1.5127132281943997E-2</v>
      </c>
      <c r="L187" s="489"/>
      <c r="M187" s="490">
        <v>1.7045454545454544E-2</v>
      </c>
      <c r="N187" s="496">
        <v>1.7045454545454544E-2</v>
      </c>
      <c r="O187" s="136"/>
      <c r="P187" s="136"/>
      <c r="Q187" s="136"/>
      <c r="R187" s="136"/>
      <c r="S187" s="136"/>
      <c r="T187" s="136"/>
    </row>
    <row r="188" spans="1:20" ht="15" customHeight="1" x14ac:dyDescent="0.2">
      <c r="A188" s="673"/>
      <c r="B188" s="488" t="s">
        <v>651</v>
      </c>
      <c r="C188" s="498">
        <f t="shared" ref="C188:N188" si="184">SUM(C189:C193)</f>
        <v>0.22056833558863329</v>
      </c>
      <c r="D188" s="499">
        <f t="shared" si="184"/>
        <v>0.48173207036535859</v>
      </c>
      <c r="E188" s="491">
        <f t="shared" si="184"/>
        <v>0.7023004059539919</v>
      </c>
      <c r="F188" s="498">
        <f t="shared" si="184"/>
        <v>0.11993687532877434</v>
      </c>
      <c r="G188" s="499">
        <f t="shared" si="184"/>
        <v>0.49447659126775378</v>
      </c>
      <c r="H188" s="491">
        <f t="shared" si="184"/>
        <v>0.61441346659652807</v>
      </c>
      <c r="I188" s="498">
        <f t="shared" si="184"/>
        <v>0.20651369356032567</v>
      </c>
      <c r="J188" s="499">
        <f t="shared" si="184"/>
        <v>0.44263508512213179</v>
      </c>
      <c r="K188" s="491">
        <f t="shared" si="184"/>
        <v>0.64914877868245746</v>
      </c>
      <c r="L188" s="498">
        <f t="shared" si="184"/>
        <v>7.9248366013071891E-2</v>
      </c>
      <c r="M188" s="499">
        <f t="shared" si="184"/>
        <v>0.47222222222222221</v>
      </c>
      <c r="N188" s="491">
        <f t="shared" si="184"/>
        <v>0.55147058823529405</v>
      </c>
      <c r="O188" s="136"/>
      <c r="P188" s="136"/>
      <c r="Q188" s="136"/>
      <c r="R188" s="136"/>
      <c r="S188" s="136"/>
      <c r="T188" s="136"/>
    </row>
    <row r="189" spans="1:20" ht="15" hidden="1" customHeight="1" x14ac:dyDescent="0.2">
      <c r="A189" s="673"/>
      <c r="B189" s="500" t="s">
        <v>712</v>
      </c>
      <c r="C189" s="489">
        <v>1.0148849797023005E-2</v>
      </c>
      <c r="D189" s="490"/>
      <c r="E189" s="491">
        <v>1.0148849797023005E-2</v>
      </c>
      <c r="F189" s="489">
        <v>1.9989479221462388E-2</v>
      </c>
      <c r="G189" s="490"/>
      <c r="H189" s="491">
        <v>1.9989479221462388E-2</v>
      </c>
      <c r="I189" s="489">
        <v>5.6994818652849742E-2</v>
      </c>
      <c r="J189" s="490"/>
      <c r="K189" s="491">
        <v>5.6994818652849742E-2</v>
      </c>
      <c r="L189" s="489"/>
      <c r="M189" s="490"/>
      <c r="N189" s="496"/>
      <c r="O189" s="136"/>
      <c r="P189" s="136"/>
      <c r="Q189" s="136"/>
      <c r="R189" s="136"/>
      <c r="S189" s="136"/>
      <c r="T189" s="136"/>
    </row>
    <row r="190" spans="1:20" ht="15" hidden="1" customHeight="1" x14ac:dyDescent="0.2">
      <c r="A190" s="673"/>
      <c r="B190" s="500" t="s">
        <v>710</v>
      </c>
      <c r="C190" s="489">
        <v>0.10148849797023005</v>
      </c>
      <c r="D190" s="490">
        <v>5.2774018944519621E-2</v>
      </c>
      <c r="E190" s="491">
        <v>0.15426251691474965</v>
      </c>
      <c r="F190" s="489">
        <v>4.0504997369805368E-2</v>
      </c>
      <c r="G190" s="490">
        <v>0.10257759074171488</v>
      </c>
      <c r="H190" s="491">
        <v>0.14308258811152025</v>
      </c>
      <c r="I190" s="489">
        <v>5.5514433752775719E-2</v>
      </c>
      <c r="J190" s="490">
        <v>0.11250925240562547</v>
      </c>
      <c r="K190" s="491">
        <v>0.16802368615840119</v>
      </c>
      <c r="L190" s="489"/>
      <c r="M190" s="490">
        <v>0.15277777777777779</v>
      </c>
      <c r="N190" s="496">
        <v>0.15277777777777779</v>
      </c>
      <c r="O190" s="136"/>
      <c r="P190" s="136"/>
      <c r="Q190" s="136"/>
      <c r="R190" s="136"/>
      <c r="S190" s="136"/>
      <c r="T190" s="136"/>
    </row>
    <row r="191" spans="1:20" ht="15" hidden="1" customHeight="1" x14ac:dyDescent="0.2">
      <c r="A191" s="673"/>
      <c r="B191" s="500" t="s">
        <v>708</v>
      </c>
      <c r="C191" s="489">
        <v>6.7658998646820028E-3</v>
      </c>
      <c r="D191" s="490"/>
      <c r="E191" s="491">
        <v>6.7658998646820028E-3</v>
      </c>
      <c r="F191" s="489">
        <v>3.4192530247238298E-2</v>
      </c>
      <c r="G191" s="490"/>
      <c r="H191" s="491">
        <v>3.4192530247238298E-2</v>
      </c>
      <c r="I191" s="489">
        <v>5.1813471502590676E-3</v>
      </c>
      <c r="J191" s="490">
        <v>1.628423390081421E-2</v>
      </c>
      <c r="K191" s="491">
        <v>2.1465581051073278E-2</v>
      </c>
      <c r="L191" s="489"/>
      <c r="M191" s="490">
        <v>1.7973856209150325E-2</v>
      </c>
      <c r="N191" s="496">
        <v>1.7973856209150325E-2</v>
      </c>
      <c r="O191" s="136"/>
      <c r="P191" s="136"/>
      <c r="Q191" s="136"/>
      <c r="R191" s="136"/>
      <c r="S191" s="136"/>
      <c r="T191" s="136"/>
    </row>
    <row r="192" spans="1:20" ht="15" hidden="1" customHeight="1" x14ac:dyDescent="0.2">
      <c r="A192" s="673"/>
      <c r="B192" s="500" t="s">
        <v>706</v>
      </c>
      <c r="C192" s="489">
        <v>0.10216508795669824</v>
      </c>
      <c r="D192" s="490">
        <v>0.39851150202976998</v>
      </c>
      <c r="E192" s="491">
        <v>0.50067658998646825</v>
      </c>
      <c r="F192" s="489">
        <v>2.5249868490268279E-2</v>
      </c>
      <c r="G192" s="490">
        <v>0.37506575486586008</v>
      </c>
      <c r="H192" s="491">
        <v>0.40031562335612836</v>
      </c>
      <c r="I192" s="489">
        <v>8.8823094004441161E-2</v>
      </c>
      <c r="J192" s="490">
        <v>0.28053293856402667</v>
      </c>
      <c r="K192" s="491">
        <v>0.36935603256846783</v>
      </c>
      <c r="L192" s="489">
        <v>7.9248366013071891E-2</v>
      </c>
      <c r="M192" s="490">
        <v>0.26470588235294118</v>
      </c>
      <c r="N192" s="496">
        <v>0.34395424836601307</v>
      </c>
      <c r="O192" s="136"/>
      <c r="P192" s="136"/>
      <c r="Q192" s="136"/>
      <c r="R192" s="136"/>
      <c r="S192" s="136"/>
      <c r="T192" s="136"/>
    </row>
    <row r="193" spans="1:20" ht="15" hidden="1" customHeight="1" x14ac:dyDescent="0.2">
      <c r="A193" s="673"/>
      <c r="B193" s="500" t="s">
        <v>705</v>
      </c>
      <c r="C193" s="489"/>
      <c r="D193" s="490">
        <v>3.0446549391069014E-2</v>
      </c>
      <c r="E193" s="491">
        <v>3.0446549391069014E-2</v>
      </c>
      <c r="F193" s="489"/>
      <c r="G193" s="490">
        <v>1.6833245660178853E-2</v>
      </c>
      <c r="H193" s="491">
        <v>1.6833245660178853E-2</v>
      </c>
      <c r="I193" s="489"/>
      <c r="J193" s="490">
        <v>3.3308660251665435E-2</v>
      </c>
      <c r="K193" s="491">
        <v>3.3308660251665435E-2</v>
      </c>
      <c r="L193" s="489"/>
      <c r="M193" s="490">
        <v>3.6764705882352942E-2</v>
      </c>
      <c r="N193" s="496">
        <v>3.6764705882352942E-2</v>
      </c>
      <c r="O193" s="136"/>
      <c r="P193" s="136"/>
      <c r="Q193" s="136"/>
      <c r="R193" s="136"/>
      <c r="S193" s="136"/>
      <c r="T193" s="136"/>
    </row>
    <row r="194" spans="1:20" ht="12.75" customHeight="1" x14ac:dyDescent="0.2">
      <c r="A194" s="673"/>
      <c r="B194" s="488" t="s">
        <v>653</v>
      </c>
      <c r="C194" s="498">
        <f t="shared" ref="C194:N194" si="185">SUM(C195:C199)</f>
        <v>0.19304176350447216</v>
      </c>
      <c r="D194" s="499">
        <f t="shared" si="185"/>
        <v>0.48679484470737377</v>
      </c>
      <c r="E194" s="491">
        <f t="shared" si="185"/>
        <v>0.67983660821184588</v>
      </c>
      <c r="F194" s="498">
        <f t="shared" si="185"/>
        <v>0.17892925195156434</v>
      </c>
      <c r="G194" s="499">
        <f t="shared" si="185"/>
        <v>0.49044194480299957</v>
      </c>
      <c r="H194" s="491">
        <f t="shared" si="185"/>
        <v>0.66937119675456391</v>
      </c>
      <c r="I194" s="498">
        <f t="shared" si="185"/>
        <v>0.17167115344791881</v>
      </c>
      <c r="J194" s="499">
        <f t="shared" si="185"/>
        <v>0.48774763581141711</v>
      </c>
      <c r="K194" s="491">
        <f t="shared" si="185"/>
        <v>0.65941878925933595</v>
      </c>
      <c r="L194" s="498">
        <f t="shared" si="185"/>
        <v>0.18873455712989459</v>
      </c>
      <c r="M194" s="499">
        <f t="shared" si="185"/>
        <v>0.48307391638165698</v>
      </c>
      <c r="N194" s="491">
        <f t="shared" si="185"/>
        <v>0.67180847351155171</v>
      </c>
      <c r="O194" s="136"/>
      <c r="P194" s="136"/>
      <c r="Q194" s="136"/>
      <c r="R194" s="136"/>
      <c r="S194" s="136"/>
      <c r="T194" s="136"/>
    </row>
    <row r="195" spans="1:20" ht="15" hidden="1" customHeight="1" x14ac:dyDescent="0.2">
      <c r="A195" s="673"/>
      <c r="B195" s="500" t="s">
        <v>712</v>
      </c>
      <c r="C195" s="489">
        <v>8.4512993872807945E-4</v>
      </c>
      <c r="D195" s="490">
        <v>7.0427494894006624E-4</v>
      </c>
      <c r="E195" s="491">
        <v>1.5494048876681457E-3</v>
      </c>
      <c r="F195" s="489">
        <v>6.6998586268363141E-3</v>
      </c>
      <c r="G195" s="490">
        <v>4.7329276538201487E-3</v>
      </c>
      <c r="H195" s="491">
        <v>1.1432786280656464E-2</v>
      </c>
      <c r="I195" s="489">
        <v>6.2124663491406088E-4</v>
      </c>
      <c r="J195" s="490">
        <v>9.4567543314695926E-3</v>
      </c>
      <c r="K195" s="491">
        <v>1.0078000966383654E-2</v>
      </c>
      <c r="L195" s="489">
        <v>2.0939484888671737E-3</v>
      </c>
      <c r="M195" s="490">
        <v>1.6053605081314998E-2</v>
      </c>
      <c r="N195" s="491">
        <v>1.8147553570182173E-2</v>
      </c>
      <c r="O195" s="136"/>
      <c r="P195" s="136"/>
      <c r="Q195" s="136"/>
      <c r="R195" s="136"/>
      <c r="S195" s="136"/>
      <c r="T195" s="136"/>
    </row>
    <row r="196" spans="1:20" ht="15" hidden="1" customHeight="1" x14ac:dyDescent="0.2">
      <c r="A196" s="673"/>
      <c r="B196" s="500" t="s">
        <v>710</v>
      </c>
      <c r="C196" s="489">
        <v>5.1552926262412847E-2</v>
      </c>
      <c r="D196" s="490">
        <v>6.6765265159518278E-2</v>
      </c>
      <c r="E196" s="491">
        <v>0.11831819142193112</v>
      </c>
      <c r="F196" s="489">
        <v>2.8459032515827647E-2</v>
      </c>
      <c r="G196" s="490">
        <v>7.1731513922183299E-2</v>
      </c>
      <c r="H196" s="491">
        <v>0.10019054643801094</v>
      </c>
      <c r="I196" s="489">
        <v>3.2442879823289847E-2</v>
      </c>
      <c r="J196" s="490">
        <v>7.8139021191412986E-2</v>
      </c>
      <c r="K196" s="491">
        <v>0.11058190101470283</v>
      </c>
      <c r="L196" s="489">
        <v>2.3452223075312348E-2</v>
      </c>
      <c r="M196" s="490">
        <v>6.0305716479374605E-2</v>
      </c>
      <c r="N196" s="491">
        <v>8.3757939554686953E-2</v>
      </c>
      <c r="O196" s="136"/>
      <c r="P196" s="136"/>
      <c r="Q196" s="136"/>
      <c r="R196" s="136"/>
      <c r="S196" s="136"/>
      <c r="T196" s="136"/>
    </row>
    <row r="197" spans="1:20" ht="15" hidden="1" customHeight="1" x14ac:dyDescent="0.2">
      <c r="A197" s="673"/>
      <c r="B197" s="500" t="s">
        <v>708</v>
      </c>
      <c r="C197" s="489">
        <v>2.4227058243538279E-2</v>
      </c>
      <c r="D197" s="490">
        <v>3.4016480033805196E-2</v>
      </c>
      <c r="E197" s="491">
        <v>5.8243538277343472E-2</v>
      </c>
      <c r="F197" s="489">
        <v>2.944249800233573E-2</v>
      </c>
      <c r="G197" s="490">
        <v>3.540475751429098E-2</v>
      </c>
      <c r="H197" s="491">
        <v>6.484725551662672E-2</v>
      </c>
      <c r="I197" s="489">
        <v>1.6773659142679642E-2</v>
      </c>
      <c r="J197" s="490">
        <v>4.7835990888382689E-2</v>
      </c>
      <c r="K197" s="491">
        <v>6.4609650031062338E-2</v>
      </c>
      <c r="L197" s="489">
        <v>2.4638793885670411E-2</v>
      </c>
      <c r="M197" s="490">
        <v>4.4880295944719761E-2</v>
      </c>
      <c r="N197" s="491">
        <v>6.9519089830390166E-2</v>
      </c>
      <c r="O197" s="136"/>
      <c r="P197" s="136"/>
      <c r="Q197" s="136"/>
      <c r="R197" s="136"/>
      <c r="S197" s="136"/>
      <c r="T197" s="136"/>
    </row>
    <row r="198" spans="1:20" ht="15" hidden="1" customHeight="1" x14ac:dyDescent="0.2">
      <c r="A198" s="673"/>
      <c r="B198" s="500" t="s">
        <v>706</v>
      </c>
      <c r="C198" s="489">
        <v>0.11641664905979295</v>
      </c>
      <c r="D198" s="490">
        <v>0.3553067117402634</v>
      </c>
      <c r="E198" s="491">
        <v>0.47172336080005633</v>
      </c>
      <c r="F198" s="489">
        <v>0.11432786280656464</v>
      </c>
      <c r="G198" s="490">
        <v>0.34519638576433709</v>
      </c>
      <c r="H198" s="491">
        <v>0.45952424857090174</v>
      </c>
      <c r="I198" s="489">
        <v>0.12162628563539725</v>
      </c>
      <c r="J198" s="490">
        <v>0.33519707323807552</v>
      </c>
      <c r="K198" s="491">
        <v>0.45682335887347275</v>
      </c>
      <c r="L198" s="489">
        <v>0.13854959168004466</v>
      </c>
      <c r="M198" s="490">
        <v>0.33370559084246526</v>
      </c>
      <c r="N198" s="491">
        <v>0.47225518252250992</v>
      </c>
      <c r="O198" s="136"/>
      <c r="P198" s="136"/>
      <c r="Q198" s="136"/>
      <c r="R198" s="136"/>
      <c r="S198" s="136"/>
      <c r="T198" s="136"/>
    </row>
    <row r="199" spans="1:20" ht="15" hidden="1" customHeight="1" x14ac:dyDescent="0.2">
      <c r="A199" s="673"/>
      <c r="B199" s="500" t="s">
        <v>705</v>
      </c>
      <c r="C199" s="489"/>
      <c r="D199" s="490">
        <v>3.000211282484682E-2</v>
      </c>
      <c r="E199" s="491">
        <v>3.000211282484682E-2</v>
      </c>
      <c r="F199" s="489"/>
      <c r="G199" s="490">
        <v>3.3376359948368059E-2</v>
      </c>
      <c r="H199" s="491">
        <v>3.3376359948368059E-2</v>
      </c>
      <c r="I199" s="489">
        <v>2.0708221163802029E-4</v>
      </c>
      <c r="J199" s="490">
        <v>1.7118796162076344E-2</v>
      </c>
      <c r="K199" s="491">
        <v>1.7325878373714364E-2</v>
      </c>
      <c r="L199" s="489"/>
      <c r="M199" s="490">
        <v>2.8128708033782368E-2</v>
      </c>
      <c r="N199" s="491">
        <v>2.8128708033782368E-2</v>
      </c>
      <c r="O199" s="136"/>
      <c r="P199" s="136"/>
      <c r="Q199" s="136"/>
      <c r="R199" s="136"/>
      <c r="S199" s="136"/>
      <c r="T199" s="136"/>
    </row>
    <row r="200" spans="1:20" ht="15" customHeight="1" x14ac:dyDescent="0.2">
      <c r="A200" s="673"/>
      <c r="B200" s="488" t="s">
        <v>654</v>
      </c>
      <c r="C200" s="498">
        <f t="shared" ref="C200:N200" si="186">SUM(C201:C204)</f>
        <v>0.1736111111111111</v>
      </c>
      <c r="D200" s="499">
        <f t="shared" si="186"/>
        <v>0.74305555555555547</v>
      </c>
      <c r="E200" s="491">
        <f t="shared" si="186"/>
        <v>0.91666666666666652</v>
      </c>
      <c r="F200" s="498">
        <f t="shared" si="186"/>
        <v>9.2485549132947986E-2</v>
      </c>
      <c r="G200" s="499">
        <f t="shared" si="186"/>
        <v>0.80491329479768781</v>
      </c>
      <c r="H200" s="491">
        <f t="shared" si="186"/>
        <v>0.89739884393063574</v>
      </c>
      <c r="I200" s="498">
        <f t="shared" si="186"/>
        <v>7.9514824797843664E-2</v>
      </c>
      <c r="J200" s="499">
        <f t="shared" si="186"/>
        <v>0.82210242587601079</v>
      </c>
      <c r="K200" s="491">
        <f t="shared" si="186"/>
        <v>0.90161725067385445</v>
      </c>
      <c r="L200" s="498">
        <f t="shared" si="186"/>
        <v>0.11409395973154363</v>
      </c>
      <c r="M200" s="499">
        <f t="shared" si="186"/>
        <v>0.88590604026845643</v>
      </c>
      <c r="N200" s="491">
        <f t="shared" si="186"/>
        <v>1</v>
      </c>
      <c r="O200" s="136"/>
      <c r="P200" s="136"/>
      <c r="Q200" s="136"/>
      <c r="R200" s="136"/>
      <c r="S200" s="136"/>
      <c r="T200" s="136"/>
    </row>
    <row r="201" spans="1:20" ht="15" hidden="1" customHeight="1" x14ac:dyDescent="0.2">
      <c r="A201" s="673"/>
      <c r="B201" s="500" t="s">
        <v>712</v>
      </c>
      <c r="C201" s="489">
        <v>2.5000000000000001E-2</v>
      </c>
      <c r="D201" s="490">
        <v>3.888888888888889E-2</v>
      </c>
      <c r="E201" s="496">
        <v>6.3888888888888884E-2</v>
      </c>
      <c r="F201" s="489">
        <v>2.023121387283237E-2</v>
      </c>
      <c r="G201" s="490">
        <v>3.6127167630057806E-2</v>
      </c>
      <c r="H201" s="491">
        <v>5.6358381502890173E-2</v>
      </c>
      <c r="I201" s="489">
        <v>1.8867924528301886E-2</v>
      </c>
      <c r="J201" s="490">
        <v>3.3692722371967652E-2</v>
      </c>
      <c r="K201" s="491">
        <v>5.2560646900269542E-2</v>
      </c>
      <c r="L201" s="489">
        <v>2.0134228187919462E-2</v>
      </c>
      <c r="M201" s="490">
        <v>6.3087248322147654E-2</v>
      </c>
      <c r="N201" s="491">
        <v>8.3221476510067116E-2</v>
      </c>
      <c r="O201" s="136"/>
      <c r="P201" s="136"/>
      <c r="Q201" s="136"/>
      <c r="R201" s="136"/>
      <c r="S201" s="136"/>
      <c r="T201" s="136"/>
    </row>
    <row r="202" spans="1:20" ht="15" hidden="1" customHeight="1" x14ac:dyDescent="0.2">
      <c r="A202" s="673"/>
      <c r="B202" s="500" t="s">
        <v>710</v>
      </c>
      <c r="C202" s="489">
        <v>0.14861111111111111</v>
      </c>
      <c r="D202" s="490">
        <v>4.8611111111111112E-2</v>
      </c>
      <c r="E202" s="496">
        <v>0.19722222222222222</v>
      </c>
      <c r="F202" s="489"/>
      <c r="G202" s="490">
        <v>1.8786127167630059E-2</v>
      </c>
      <c r="H202" s="491">
        <v>1.8786127167630059E-2</v>
      </c>
      <c r="I202" s="489"/>
      <c r="J202" s="490">
        <v>3.5040431266846361E-2</v>
      </c>
      <c r="K202" s="491">
        <v>3.5040431266846361E-2</v>
      </c>
      <c r="L202" s="489"/>
      <c r="M202" s="490">
        <v>2.9530201342281879E-2</v>
      </c>
      <c r="N202" s="491">
        <v>2.9530201342281879E-2</v>
      </c>
      <c r="O202" s="136"/>
      <c r="P202" s="136"/>
      <c r="Q202" s="136"/>
      <c r="R202" s="136"/>
      <c r="S202" s="136"/>
      <c r="T202" s="136"/>
    </row>
    <row r="203" spans="1:20" ht="15" hidden="1" customHeight="1" x14ac:dyDescent="0.2">
      <c r="A203" s="673"/>
      <c r="B203" s="500" t="s">
        <v>708</v>
      </c>
      <c r="C203" s="489"/>
      <c r="D203" s="490">
        <v>0.14305555555555555</v>
      </c>
      <c r="E203" s="496">
        <v>0.14305555555555555</v>
      </c>
      <c r="F203" s="489">
        <v>7.2254335260115612E-2</v>
      </c>
      <c r="G203" s="490">
        <v>0.13872832369942195</v>
      </c>
      <c r="H203" s="491">
        <v>0.21098265895953758</v>
      </c>
      <c r="I203" s="489"/>
      <c r="J203" s="490"/>
      <c r="K203" s="491"/>
      <c r="L203" s="489"/>
      <c r="M203" s="490">
        <v>4.6979865771812082E-2</v>
      </c>
      <c r="N203" s="491">
        <v>4.6979865771812082E-2</v>
      </c>
      <c r="O203" s="136"/>
      <c r="P203" s="136"/>
      <c r="Q203" s="136"/>
      <c r="R203" s="136"/>
      <c r="S203" s="136"/>
      <c r="T203" s="136"/>
    </row>
    <row r="204" spans="1:20" ht="15" hidden="1" customHeight="1" x14ac:dyDescent="0.2">
      <c r="A204" s="673"/>
      <c r="B204" s="500" t="s">
        <v>706</v>
      </c>
      <c r="C204" s="489"/>
      <c r="D204" s="490">
        <v>0.51249999999999996</v>
      </c>
      <c r="E204" s="496">
        <v>0.51249999999999996</v>
      </c>
      <c r="F204" s="489"/>
      <c r="G204" s="490">
        <v>0.61127167630057799</v>
      </c>
      <c r="H204" s="491">
        <v>0.61127167630057799</v>
      </c>
      <c r="I204" s="489">
        <v>6.0646900269541781E-2</v>
      </c>
      <c r="J204" s="490">
        <v>0.75336927223719674</v>
      </c>
      <c r="K204" s="491">
        <v>0.81401617250673852</v>
      </c>
      <c r="L204" s="489">
        <v>9.3959731543624164E-2</v>
      </c>
      <c r="M204" s="490">
        <v>0.74630872483221478</v>
      </c>
      <c r="N204" s="491">
        <v>0.84026845637583891</v>
      </c>
      <c r="O204" s="136"/>
      <c r="P204" s="136"/>
      <c r="Q204" s="136"/>
      <c r="R204" s="136"/>
      <c r="S204" s="136"/>
      <c r="T204" s="136"/>
    </row>
    <row r="205" spans="1:20" ht="12.75" customHeight="1" x14ac:dyDescent="0.2">
      <c r="A205" s="673"/>
      <c r="B205" s="488" t="s">
        <v>655</v>
      </c>
      <c r="C205" s="498"/>
      <c r="D205" s="499"/>
      <c r="E205" s="496"/>
      <c r="F205" s="498">
        <f t="shared" ref="F205:N205" si="187">SUM(F206:F209)</f>
        <v>0</v>
      </c>
      <c r="G205" s="499">
        <f t="shared" si="187"/>
        <v>1</v>
      </c>
      <c r="H205" s="491">
        <f t="shared" si="187"/>
        <v>1</v>
      </c>
      <c r="I205" s="498">
        <f t="shared" si="187"/>
        <v>0</v>
      </c>
      <c r="J205" s="499">
        <f t="shared" si="187"/>
        <v>1</v>
      </c>
      <c r="K205" s="491">
        <f t="shared" si="187"/>
        <v>1</v>
      </c>
      <c r="L205" s="498">
        <f t="shared" si="187"/>
        <v>0</v>
      </c>
      <c r="M205" s="499">
        <f t="shared" si="187"/>
        <v>1</v>
      </c>
      <c r="N205" s="491">
        <f t="shared" si="187"/>
        <v>1</v>
      </c>
      <c r="O205" s="136"/>
      <c r="P205" s="136"/>
      <c r="Q205" s="136"/>
      <c r="R205" s="136"/>
      <c r="S205" s="136"/>
      <c r="T205" s="136"/>
    </row>
    <row r="206" spans="1:20" ht="15" hidden="1" customHeight="1" x14ac:dyDescent="0.2">
      <c r="A206" s="673"/>
      <c r="B206" s="500" t="s">
        <v>710</v>
      </c>
      <c r="C206" s="489"/>
      <c r="D206" s="490"/>
      <c r="E206" s="496"/>
      <c r="F206" s="489"/>
      <c r="G206" s="490">
        <v>0.14705882352941177</v>
      </c>
      <c r="H206" s="491">
        <v>0.14705882352941177</v>
      </c>
      <c r="I206" s="489"/>
      <c r="J206" s="490">
        <v>0.13141683778234087</v>
      </c>
      <c r="K206" s="491">
        <v>0.13141683778234087</v>
      </c>
      <c r="L206" s="489"/>
      <c r="M206" s="490">
        <v>0.11375661375661375</v>
      </c>
      <c r="N206" s="491">
        <v>0.11375661375661375</v>
      </c>
      <c r="O206" s="136"/>
      <c r="P206" s="136"/>
      <c r="Q206" s="136"/>
      <c r="R206" s="136"/>
      <c r="S206" s="136"/>
      <c r="T206" s="136"/>
    </row>
    <row r="207" spans="1:20" ht="15" hidden="1" customHeight="1" x14ac:dyDescent="0.2">
      <c r="A207" s="673"/>
      <c r="B207" s="500" t="s">
        <v>709</v>
      </c>
      <c r="C207" s="489"/>
      <c r="D207" s="490"/>
      <c r="E207" s="496"/>
      <c r="F207" s="489"/>
      <c r="G207" s="490">
        <v>5.8823529411764705E-2</v>
      </c>
      <c r="H207" s="491">
        <v>5.8823529411764705E-2</v>
      </c>
      <c r="I207" s="489"/>
      <c r="J207" s="490">
        <v>4.1067761806981518E-2</v>
      </c>
      <c r="K207" s="491">
        <v>4.1067761806981518E-2</v>
      </c>
      <c r="L207" s="489"/>
      <c r="M207" s="490">
        <v>2.6455026455026454E-2</v>
      </c>
      <c r="N207" s="491">
        <v>2.6455026455026454E-2</v>
      </c>
      <c r="O207" s="136"/>
      <c r="P207" s="136"/>
      <c r="Q207" s="136"/>
      <c r="R207" s="136"/>
      <c r="S207" s="136"/>
      <c r="T207" s="136"/>
    </row>
    <row r="208" spans="1:20" ht="15" hidden="1" customHeight="1" x14ac:dyDescent="0.2">
      <c r="A208" s="673"/>
      <c r="B208" s="500" t="s">
        <v>708</v>
      </c>
      <c r="C208" s="489"/>
      <c r="D208" s="490"/>
      <c r="E208" s="496"/>
      <c r="F208" s="489"/>
      <c r="G208" s="490">
        <v>0.18823529411764706</v>
      </c>
      <c r="H208" s="491">
        <v>0.18823529411764706</v>
      </c>
      <c r="I208" s="489"/>
      <c r="J208" s="490">
        <v>0.12731006160164271</v>
      </c>
      <c r="K208" s="491">
        <v>0.12731006160164271</v>
      </c>
      <c r="L208" s="489"/>
      <c r="M208" s="490">
        <v>0.13227513227513227</v>
      </c>
      <c r="N208" s="491">
        <v>0.13227513227513227</v>
      </c>
      <c r="O208" s="136"/>
      <c r="P208" s="136"/>
      <c r="Q208" s="136"/>
      <c r="R208" s="136"/>
      <c r="S208" s="136"/>
      <c r="T208" s="136"/>
    </row>
    <row r="209" spans="1:26" ht="15" hidden="1" customHeight="1" x14ac:dyDescent="0.2">
      <c r="A209" s="673"/>
      <c r="B209" s="500" t="s">
        <v>706</v>
      </c>
      <c r="C209" s="489"/>
      <c r="D209" s="490"/>
      <c r="E209" s="496"/>
      <c r="F209" s="489"/>
      <c r="G209" s="490">
        <v>0.60588235294117643</v>
      </c>
      <c r="H209" s="491">
        <v>0.60588235294117643</v>
      </c>
      <c r="I209" s="489"/>
      <c r="J209" s="490">
        <v>0.70020533880903491</v>
      </c>
      <c r="K209" s="491">
        <v>0.70020533880903491</v>
      </c>
      <c r="L209" s="489"/>
      <c r="M209" s="490">
        <v>0.72751322751322756</v>
      </c>
      <c r="N209" s="491">
        <v>0.72751322751322756</v>
      </c>
      <c r="O209" s="136"/>
      <c r="P209" s="136"/>
      <c r="Q209" s="136"/>
      <c r="R209" s="136"/>
      <c r="S209" s="136"/>
      <c r="T209" s="136"/>
    </row>
    <row r="210" spans="1:26" ht="15" customHeight="1" x14ac:dyDescent="0.2">
      <c r="A210" s="673"/>
      <c r="B210" s="488" t="s">
        <v>656</v>
      </c>
      <c r="C210" s="498">
        <f t="shared" ref="C210:N210" si="188">SUM(C211:C214)</f>
        <v>0.36659877800407331</v>
      </c>
      <c r="D210" s="499">
        <f t="shared" si="188"/>
        <v>0.51527494908350302</v>
      </c>
      <c r="E210" s="491">
        <f t="shared" si="188"/>
        <v>0.88187372708757639</v>
      </c>
      <c r="F210" s="498">
        <f t="shared" si="188"/>
        <v>0.37909836065573771</v>
      </c>
      <c r="G210" s="499">
        <f t="shared" si="188"/>
        <v>0.51229508196721307</v>
      </c>
      <c r="H210" s="491">
        <f t="shared" si="188"/>
        <v>0.89139344262295084</v>
      </c>
      <c r="I210" s="498">
        <f t="shared" si="188"/>
        <v>0.36956521739130432</v>
      </c>
      <c r="J210" s="499">
        <f t="shared" si="188"/>
        <v>0.61212814645308922</v>
      </c>
      <c r="K210" s="491">
        <f t="shared" si="188"/>
        <v>0.98169336384439365</v>
      </c>
      <c r="L210" s="498">
        <f t="shared" si="188"/>
        <v>0.3666666666666667</v>
      </c>
      <c r="M210" s="499">
        <f t="shared" si="188"/>
        <v>0.58589743589743593</v>
      </c>
      <c r="N210" s="491">
        <f t="shared" si="188"/>
        <v>0.95256410256410251</v>
      </c>
      <c r="O210" s="136"/>
      <c r="P210" s="136"/>
      <c r="Q210" s="136"/>
      <c r="R210" s="136"/>
      <c r="S210" s="136"/>
      <c r="T210" s="136"/>
    </row>
    <row r="211" spans="1:26" ht="15" hidden="1" customHeight="1" x14ac:dyDescent="0.2">
      <c r="A211" s="673"/>
      <c r="B211" s="500" t="s">
        <v>712</v>
      </c>
      <c r="C211" s="489"/>
      <c r="D211" s="490"/>
      <c r="E211" s="496"/>
      <c r="F211" s="489"/>
      <c r="G211" s="490">
        <v>2.8688524590163935E-2</v>
      </c>
      <c r="H211" s="491">
        <v>2.8688524590163935E-2</v>
      </c>
      <c r="I211" s="489"/>
      <c r="J211" s="490"/>
      <c r="K211" s="491"/>
      <c r="L211" s="489"/>
      <c r="M211" s="490">
        <v>8.9743589743589737E-3</v>
      </c>
      <c r="N211" s="491">
        <v>8.9743589743589737E-3</v>
      </c>
      <c r="O211" s="136"/>
      <c r="P211" s="136"/>
      <c r="Q211" s="136"/>
      <c r="R211" s="136"/>
      <c r="S211" s="136"/>
      <c r="T211" s="136"/>
    </row>
    <row r="212" spans="1:26" ht="15" hidden="1" customHeight="1" x14ac:dyDescent="0.2">
      <c r="A212" s="673"/>
      <c r="B212" s="500" t="s">
        <v>710</v>
      </c>
      <c r="C212" s="489"/>
      <c r="D212" s="490"/>
      <c r="E212" s="496"/>
      <c r="F212" s="489"/>
      <c r="G212" s="490"/>
      <c r="H212" s="491"/>
      <c r="I212" s="489">
        <v>1.4874141876430207E-2</v>
      </c>
      <c r="J212" s="490"/>
      <c r="K212" s="491">
        <v>1.4874141876430207E-2</v>
      </c>
      <c r="L212" s="489">
        <v>2.564102564102564E-2</v>
      </c>
      <c r="M212" s="490"/>
      <c r="N212" s="491">
        <v>2.564102564102564E-2</v>
      </c>
      <c r="O212" s="136"/>
      <c r="P212" s="136"/>
      <c r="Q212" s="136"/>
      <c r="R212" s="136"/>
      <c r="S212" s="136"/>
      <c r="T212" s="136"/>
    </row>
    <row r="213" spans="1:26" ht="15" hidden="1" customHeight="1" x14ac:dyDescent="0.2">
      <c r="A213" s="673"/>
      <c r="B213" s="500" t="s">
        <v>708</v>
      </c>
      <c r="C213" s="489">
        <v>2.4439918533604887E-2</v>
      </c>
      <c r="D213" s="490">
        <v>7.9429735234215884E-2</v>
      </c>
      <c r="E213" s="496">
        <v>0.10386965376782077</v>
      </c>
      <c r="F213" s="489"/>
      <c r="G213" s="490">
        <v>5.3278688524590161E-2</v>
      </c>
      <c r="H213" s="491">
        <v>5.3278688524590161E-2</v>
      </c>
      <c r="I213" s="489">
        <v>6.4073226544622428E-2</v>
      </c>
      <c r="J213" s="490">
        <v>0.20938215102974828</v>
      </c>
      <c r="K213" s="491">
        <v>0.27345537757437072</v>
      </c>
      <c r="L213" s="489">
        <v>0.15641025641025641</v>
      </c>
      <c r="M213" s="490">
        <v>0.14358974358974358</v>
      </c>
      <c r="N213" s="491">
        <v>0.3</v>
      </c>
      <c r="O213" s="136"/>
      <c r="P213" s="136"/>
      <c r="Q213" s="136"/>
      <c r="R213" s="136"/>
      <c r="S213" s="136"/>
      <c r="T213" s="136"/>
    </row>
    <row r="214" spans="1:26" ht="15" hidden="1" customHeight="1" x14ac:dyDescent="0.2">
      <c r="A214" s="673"/>
      <c r="B214" s="500" t="s">
        <v>706</v>
      </c>
      <c r="C214" s="489">
        <v>0.34215885947046842</v>
      </c>
      <c r="D214" s="490">
        <v>0.43584521384928715</v>
      </c>
      <c r="E214" s="496">
        <v>0.77800407331975563</v>
      </c>
      <c r="F214" s="489">
        <v>0.37909836065573771</v>
      </c>
      <c r="G214" s="490">
        <v>0.43032786885245899</v>
      </c>
      <c r="H214" s="491">
        <v>0.80942622950819676</v>
      </c>
      <c r="I214" s="489">
        <v>0.29061784897025172</v>
      </c>
      <c r="J214" s="490">
        <v>0.40274599542334094</v>
      </c>
      <c r="K214" s="491">
        <v>0.69336384439359267</v>
      </c>
      <c r="L214" s="489">
        <v>0.18461538461538463</v>
      </c>
      <c r="M214" s="490">
        <v>0.43333333333333335</v>
      </c>
      <c r="N214" s="491">
        <v>0.61794871794871797</v>
      </c>
      <c r="O214" s="136"/>
      <c r="P214" s="136"/>
      <c r="Q214" s="136"/>
      <c r="R214" s="136"/>
      <c r="S214" s="136"/>
      <c r="T214" s="136"/>
    </row>
    <row r="215" spans="1:26" ht="15" customHeight="1" x14ac:dyDescent="0.2">
      <c r="A215" s="674"/>
      <c r="B215" s="157" t="s">
        <v>715</v>
      </c>
      <c r="C215" s="492"/>
      <c r="D215" s="493"/>
      <c r="E215" s="501"/>
      <c r="F215" s="492">
        <f t="shared" ref="F215:N215" si="189">SUM(F216:F219)</f>
        <v>0.13028953229398663</v>
      </c>
      <c r="G215" s="493">
        <f t="shared" si="189"/>
        <v>0.86971046770601335</v>
      </c>
      <c r="H215" s="494">
        <f t="shared" si="189"/>
        <v>1</v>
      </c>
      <c r="I215" s="492">
        <f t="shared" si="189"/>
        <v>7.5555555555555556E-2</v>
      </c>
      <c r="J215" s="493">
        <f t="shared" si="189"/>
        <v>0.90777777777777768</v>
      </c>
      <c r="K215" s="494">
        <f t="shared" si="189"/>
        <v>0.98333333333333328</v>
      </c>
      <c r="L215" s="492">
        <f t="shared" si="189"/>
        <v>6.3791554357592095E-2</v>
      </c>
      <c r="M215" s="493">
        <f t="shared" si="189"/>
        <v>0.85085354896675658</v>
      </c>
      <c r="N215" s="494">
        <f t="shared" si="189"/>
        <v>0.91464510332434867</v>
      </c>
      <c r="O215" s="136"/>
      <c r="P215" s="136"/>
      <c r="Q215" s="136"/>
      <c r="R215" s="136"/>
      <c r="S215" s="136"/>
      <c r="T215" s="136"/>
    </row>
    <row r="216" spans="1:26" ht="15" hidden="1" customHeight="1" x14ac:dyDescent="0.25">
      <c r="A216" s="152" t="s">
        <v>715</v>
      </c>
      <c r="B216" s="502" t="s">
        <v>712</v>
      </c>
      <c r="C216" s="503"/>
      <c r="D216" s="503"/>
      <c r="E216" s="504"/>
      <c r="F216" s="503">
        <v>5.0111358574610243E-2</v>
      </c>
      <c r="G216" s="503">
        <v>4.4543429844097994E-3</v>
      </c>
      <c r="H216" s="504">
        <v>5.4565701559020047E-2</v>
      </c>
      <c r="I216" s="503"/>
      <c r="J216" s="503"/>
      <c r="K216" s="504"/>
      <c r="L216" s="503"/>
      <c r="M216" s="503"/>
      <c r="N216" s="504"/>
      <c r="O216" s="136"/>
      <c r="P216" s="136"/>
      <c r="Q216" s="136"/>
      <c r="R216" s="136"/>
      <c r="S216" s="136"/>
      <c r="T216" s="136"/>
      <c r="U216" s="136"/>
      <c r="V216" s="136"/>
      <c r="W216" s="136"/>
    </row>
    <row r="217" spans="1:26" ht="15" hidden="1" customHeight="1" x14ac:dyDescent="0.25">
      <c r="A217" s="152" t="s">
        <v>715</v>
      </c>
      <c r="B217" s="502" t="s">
        <v>710</v>
      </c>
      <c r="C217" s="503"/>
      <c r="D217" s="503"/>
      <c r="E217" s="504"/>
      <c r="F217" s="503"/>
      <c r="G217" s="503">
        <v>2.7839643652561249E-2</v>
      </c>
      <c r="H217" s="504">
        <v>2.7839643652561249E-2</v>
      </c>
      <c r="I217" s="503"/>
      <c r="J217" s="503"/>
      <c r="K217" s="504"/>
      <c r="L217" s="503"/>
      <c r="M217" s="503">
        <v>2.2461814914645103E-2</v>
      </c>
      <c r="N217" s="504">
        <v>2.2461814914645103E-2</v>
      </c>
      <c r="O217" s="136"/>
      <c r="P217" s="136"/>
      <c r="Q217" s="136"/>
      <c r="R217" s="136"/>
      <c r="S217" s="136"/>
      <c r="T217" s="136"/>
      <c r="U217" s="136"/>
      <c r="V217" s="136"/>
      <c r="W217" s="136"/>
    </row>
    <row r="218" spans="1:26" ht="15" hidden="1" customHeight="1" x14ac:dyDescent="0.25">
      <c r="A218" s="152" t="s">
        <v>715</v>
      </c>
      <c r="B218" s="502" t="s">
        <v>708</v>
      </c>
      <c r="C218" s="503"/>
      <c r="D218" s="503"/>
      <c r="E218" s="504"/>
      <c r="F218" s="503">
        <v>2.4498886414253896E-2</v>
      </c>
      <c r="G218" s="503">
        <v>0.18151447661469933</v>
      </c>
      <c r="H218" s="504">
        <v>0.20601336302895323</v>
      </c>
      <c r="I218" s="503"/>
      <c r="J218" s="503">
        <v>4.4444444444444446E-2</v>
      </c>
      <c r="K218" s="504">
        <v>4.4444444444444446E-2</v>
      </c>
      <c r="L218" s="503"/>
      <c r="M218" s="503">
        <v>0.10062893081761007</v>
      </c>
      <c r="N218" s="504">
        <v>0.10062893081761007</v>
      </c>
      <c r="O218" s="136"/>
      <c r="P218" s="136"/>
      <c r="Q218" s="136"/>
      <c r="R218" s="136"/>
      <c r="S218" s="136"/>
      <c r="T218" s="136"/>
      <c r="U218" s="136"/>
      <c r="V218" s="136"/>
      <c r="W218" s="136"/>
    </row>
    <row r="219" spans="1:26" ht="15" hidden="1" customHeight="1" x14ac:dyDescent="0.25">
      <c r="A219" s="152" t="s">
        <v>715</v>
      </c>
      <c r="B219" s="502" t="s">
        <v>706</v>
      </c>
      <c r="C219" s="503"/>
      <c r="D219" s="503"/>
      <c r="E219" s="504"/>
      <c r="F219" s="503">
        <v>5.5679287305122498E-2</v>
      </c>
      <c r="G219" s="503">
        <v>0.65590200445434299</v>
      </c>
      <c r="H219" s="504">
        <v>0.7115812917594655</v>
      </c>
      <c r="I219" s="503">
        <v>7.5555555555555556E-2</v>
      </c>
      <c r="J219" s="503">
        <v>0.86333333333333329</v>
      </c>
      <c r="K219" s="504">
        <v>0.93888888888888888</v>
      </c>
      <c r="L219" s="503">
        <v>6.3791554357592095E-2</v>
      </c>
      <c r="M219" s="503">
        <v>0.72776280323450138</v>
      </c>
      <c r="N219" s="504">
        <v>0.79155435759209347</v>
      </c>
      <c r="O219" s="136"/>
      <c r="P219" s="136"/>
      <c r="Q219" s="136"/>
      <c r="R219" s="136"/>
      <c r="S219" s="136"/>
      <c r="T219" s="136"/>
      <c r="U219" s="136"/>
      <c r="V219" s="136"/>
      <c r="W219" s="136"/>
    </row>
    <row r="220" spans="1:26" ht="12.75" customHeight="1" x14ac:dyDescent="0.2">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2.75" customHeight="1" x14ac:dyDescent="0.2">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2.75" customHeight="1" x14ac:dyDescent="0.2">
      <c r="A222" s="292" t="s">
        <v>724</v>
      </c>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2.75" customHeight="1" x14ac:dyDescent="0.2">
      <c r="C223" s="136"/>
      <c r="D223" s="136"/>
      <c r="E223" s="136"/>
      <c r="F223" s="136"/>
      <c r="G223" s="136"/>
      <c r="H223" s="136"/>
      <c r="I223" s="136"/>
      <c r="J223" s="136"/>
      <c r="K223" s="136"/>
      <c r="L223" s="136"/>
      <c r="M223" s="136"/>
      <c r="N223" s="136"/>
      <c r="O223" s="136"/>
      <c r="P223" s="136"/>
      <c r="Q223" s="136"/>
      <c r="R223" s="136"/>
      <c r="S223" s="136"/>
    </row>
    <row r="224" spans="1:26" ht="12.75" customHeight="1" x14ac:dyDescent="0.2">
      <c r="A224" s="480" t="s">
        <v>723</v>
      </c>
      <c r="B224" s="1"/>
      <c r="C224" s="706" t="s">
        <v>677</v>
      </c>
      <c r="D224" s="657"/>
      <c r="E224" s="658"/>
      <c r="F224" s="706" t="s">
        <v>676</v>
      </c>
      <c r="G224" s="657"/>
      <c r="H224" s="658"/>
      <c r="I224" s="706" t="s">
        <v>674</v>
      </c>
      <c r="J224" s="657"/>
      <c r="K224" s="658"/>
      <c r="L224" s="706" t="s">
        <v>673</v>
      </c>
      <c r="M224" s="657"/>
      <c r="N224" s="658"/>
      <c r="O224" s="136"/>
      <c r="P224" s="136"/>
      <c r="Q224" s="136"/>
      <c r="R224" s="136"/>
      <c r="S224" s="136"/>
    </row>
    <row r="225" spans="1:19" ht="12.75" customHeight="1" x14ac:dyDescent="0.2">
      <c r="B225" s="1"/>
      <c r="C225" s="481" t="s">
        <v>638</v>
      </c>
      <c r="D225" s="482" t="s">
        <v>639</v>
      </c>
      <c r="E225" s="483" t="s">
        <v>640</v>
      </c>
      <c r="F225" s="481" t="s">
        <v>638</v>
      </c>
      <c r="G225" s="482" t="s">
        <v>639</v>
      </c>
      <c r="H225" s="483" t="s">
        <v>640</v>
      </c>
      <c r="I225" s="481" t="s">
        <v>638</v>
      </c>
      <c r="J225" s="482" t="s">
        <v>639</v>
      </c>
      <c r="K225" s="483" t="s">
        <v>640</v>
      </c>
      <c r="L225" s="481" t="s">
        <v>638</v>
      </c>
      <c r="M225" s="482" t="s">
        <v>639</v>
      </c>
      <c r="N225" s="483" t="s">
        <v>640</v>
      </c>
      <c r="O225" s="136"/>
      <c r="P225" s="136"/>
      <c r="Q225" s="136"/>
      <c r="R225" s="136"/>
      <c r="S225" s="136"/>
    </row>
    <row r="226" spans="1:19" ht="12.75" customHeight="1" x14ac:dyDescent="0.2">
      <c r="A226" s="708" t="s">
        <v>699</v>
      </c>
      <c r="B226" s="484" t="s">
        <v>652</v>
      </c>
      <c r="C226" s="485">
        <f t="shared" ref="C226:N226" si="190">SUM(C227:C229)</f>
        <v>0.12725797240840372</v>
      </c>
      <c r="D226" s="486">
        <f t="shared" si="190"/>
        <v>0.47870517868413937</v>
      </c>
      <c r="E226" s="487">
        <f t="shared" si="190"/>
        <v>0.60596315109254317</v>
      </c>
      <c r="F226" s="485">
        <f t="shared" si="190"/>
        <v>0.11797717384450471</v>
      </c>
      <c r="G226" s="486">
        <f t="shared" si="190"/>
        <v>0.44542531054921497</v>
      </c>
      <c r="H226" s="487">
        <f t="shared" si="190"/>
        <v>0.56340248439371965</v>
      </c>
      <c r="I226" s="485">
        <f t="shared" si="190"/>
        <v>0.12181494443421133</v>
      </c>
      <c r="J226" s="486">
        <f t="shared" si="190"/>
        <v>0.44053539632836008</v>
      </c>
      <c r="K226" s="487">
        <f t="shared" si="190"/>
        <v>0.5623503407625714</v>
      </c>
      <c r="L226" s="485">
        <f t="shared" si="190"/>
        <v>0.11592278623225412</v>
      </c>
      <c r="M226" s="486">
        <f t="shared" si="190"/>
        <v>0.38831580022469614</v>
      </c>
      <c r="N226" s="487">
        <f t="shared" si="190"/>
        <v>0.5042385864569503</v>
      </c>
      <c r="O226" s="136"/>
      <c r="P226" s="136"/>
      <c r="Q226" s="136"/>
      <c r="R226" s="136"/>
      <c r="S226" s="136"/>
    </row>
    <row r="227" spans="1:19" ht="15" hidden="1" customHeight="1" x14ac:dyDescent="0.2">
      <c r="A227" s="673"/>
      <c r="B227" s="488"/>
      <c r="C227" s="489">
        <v>0.1113281837035256</v>
      </c>
      <c r="D227" s="490">
        <v>0.41913378016891589</v>
      </c>
      <c r="E227" s="491">
        <v>0.53046196387244149</v>
      </c>
      <c r="F227" s="489">
        <v>0.10016394476322593</v>
      </c>
      <c r="G227" s="490">
        <v>0.39261618008701682</v>
      </c>
      <c r="H227" s="496">
        <v>0.49278012485024275</v>
      </c>
      <c r="I227" s="489">
        <v>0.10232086940504696</v>
      </c>
      <c r="J227" s="490">
        <v>0.39273653834346411</v>
      </c>
      <c r="K227" s="496">
        <v>0.49505740774851109</v>
      </c>
      <c r="L227" s="489">
        <v>9.9376978858135026E-2</v>
      </c>
      <c r="M227" s="490">
        <v>0.35076430735709663</v>
      </c>
      <c r="N227" s="491">
        <v>0.4501412862152317</v>
      </c>
      <c r="O227" s="136"/>
      <c r="P227" s="136"/>
      <c r="Q227" s="136"/>
      <c r="R227" s="136"/>
      <c r="S227" s="136"/>
    </row>
    <row r="228" spans="1:19" ht="15" hidden="1" customHeight="1" x14ac:dyDescent="0.2">
      <c r="A228" s="673"/>
      <c r="B228" s="488"/>
      <c r="C228" s="489">
        <v>6.9129271738150337E-3</v>
      </c>
      <c r="D228" s="490">
        <v>4.0215202428541375E-2</v>
      </c>
      <c r="E228" s="491">
        <v>4.7128129602356406E-2</v>
      </c>
      <c r="F228" s="489">
        <v>7.8504319313954223E-3</v>
      </c>
      <c r="G228" s="490">
        <v>3.7423544990226369E-2</v>
      </c>
      <c r="H228" s="496">
        <v>4.5273976921621793E-2</v>
      </c>
      <c r="I228" s="489">
        <v>9.8237858414686567E-3</v>
      </c>
      <c r="J228" s="490">
        <v>3.220359796156444E-2</v>
      </c>
      <c r="K228" s="496">
        <v>4.2027383803033093E-2</v>
      </c>
      <c r="L228" s="489">
        <v>7.1494229394341744E-3</v>
      </c>
      <c r="M228" s="490">
        <v>2.0767371395499268E-2</v>
      </c>
      <c r="N228" s="491">
        <v>2.7916794334933444E-2</v>
      </c>
      <c r="O228" s="136"/>
      <c r="P228" s="136"/>
      <c r="Q228" s="136"/>
      <c r="R228" s="136"/>
      <c r="S228" s="136"/>
    </row>
    <row r="229" spans="1:19" ht="15" hidden="1" customHeight="1" x14ac:dyDescent="0.2">
      <c r="A229" s="673"/>
      <c r="B229" s="488"/>
      <c r="C229" s="489">
        <v>9.0168615310630886E-3</v>
      </c>
      <c r="D229" s="490">
        <v>1.9356196086682095E-2</v>
      </c>
      <c r="E229" s="491">
        <v>2.8373057617745185E-2</v>
      </c>
      <c r="F229" s="489">
        <v>9.9627971498833477E-3</v>
      </c>
      <c r="G229" s="490">
        <v>1.5385585471971752E-2</v>
      </c>
      <c r="H229" s="496">
        <v>2.5348382621855098E-2</v>
      </c>
      <c r="I229" s="489">
        <v>9.6702891876957082E-3</v>
      </c>
      <c r="J229" s="490">
        <v>1.5595260023331491E-2</v>
      </c>
      <c r="K229" s="496">
        <v>2.5265549211027201E-2</v>
      </c>
      <c r="L229" s="489">
        <v>9.3963844346849155E-3</v>
      </c>
      <c r="M229" s="490">
        <v>1.678412147210023E-2</v>
      </c>
      <c r="N229" s="491">
        <v>2.6180505906785143E-2</v>
      </c>
      <c r="O229" s="136"/>
      <c r="P229" s="136"/>
      <c r="Q229" s="136"/>
      <c r="R229" s="136"/>
      <c r="S229" s="136"/>
    </row>
    <row r="230" spans="1:19" ht="12.75" customHeight="1" x14ac:dyDescent="0.2">
      <c r="A230" s="674"/>
      <c r="B230" s="157" t="s">
        <v>657</v>
      </c>
      <c r="C230" s="492">
        <f t="shared" ref="C230:N230" si="191">SUM(C231:C233)</f>
        <v>0.14736238532110091</v>
      </c>
      <c r="D230" s="493">
        <f t="shared" si="191"/>
        <v>0.60837155963302747</v>
      </c>
      <c r="E230" s="494">
        <f t="shared" si="191"/>
        <v>0.75573394495412838</v>
      </c>
      <c r="F230" s="492">
        <f t="shared" si="191"/>
        <v>0.23630831643002029</v>
      </c>
      <c r="G230" s="493">
        <f t="shared" si="191"/>
        <v>0.48275862068965514</v>
      </c>
      <c r="H230" s="494">
        <f t="shared" si="191"/>
        <v>0.71906693711967551</v>
      </c>
      <c r="I230" s="492">
        <f t="shared" si="191"/>
        <v>0.11821790913101014</v>
      </c>
      <c r="J230" s="493">
        <f t="shared" si="191"/>
        <v>0.57697397441552722</v>
      </c>
      <c r="K230" s="494">
        <f t="shared" si="191"/>
        <v>0.69519188354653727</v>
      </c>
      <c r="L230" s="492">
        <f t="shared" si="191"/>
        <v>6.418383518225039E-2</v>
      </c>
      <c r="M230" s="493">
        <f t="shared" si="191"/>
        <v>0.50198098256735346</v>
      </c>
      <c r="N230" s="494">
        <f t="shared" si="191"/>
        <v>0.56616481774960381</v>
      </c>
      <c r="O230" s="136"/>
      <c r="P230" s="136"/>
      <c r="Q230" s="136"/>
      <c r="R230" s="136"/>
      <c r="S230" s="136"/>
    </row>
    <row r="231" spans="1:19" ht="12.75" hidden="1" customHeight="1" x14ac:dyDescent="0.2">
      <c r="A231" s="505"/>
      <c r="B231" s="488" t="s">
        <v>657</v>
      </c>
      <c r="C231" s="489">
        <v>0.14736238532110091</v>
      </c>
      <c r="D231" s="490">
        <v>0.57224770642201839</v>
      </c>
      <c r="E231" s="491">
        <v>0.7196100917431193</v>
      </c>
      <c r="F231" s="489">
        <v>0.23630831643002029</v>
      </c>
      <c r="G231" s="490">
        <v>0.4817444219066937</v>
      </c>
      <c r="H231" s="491">
        <v>0.71805273833671401</v>
      </c>
      <c r="I231" s="489">
        <v>0.11821790913101014</v>
      </c>
      <c r="J231" s="490">
        <v>0.57565063961182183</v>
      </c>
      <c r="K231" s="491">
        <v>0.69386854874283188</v>
      </c>
      <c r="L231" s="489">
        <v>6.418383518225039E-2</v>
      </c>
      <c r="M231" s="490">
        <v>0.50198098256735346</v>
      </c>
      <c r="N231" s="496">
        <v>0.56616481774960381</v>
      </c>
      <c r="O231" s="136"/>
      <c r="P231" s="136"/>
      <c r="Q231" s="136"/>
      <c r="R231" s="136"/>
      <c r="S231" s="136"/>
    </row>
    <row r="232" spans="1:19" ht="12.75" hidden="1" customHeight="1" x14ac:dyDescent="0.2">
      <c r="A232" s="505"/>
      <c r="B232" s="488" t="s">
        <v>657</v>
      </c>
      <c r="C232" s="489"/>
      <c r="D232" s="490">
        <v>3.4403669724770644E-2</v>
      </c>
      <c r="E232" s="491">
        <v>3.4403669724770644E-2</v>
      </c>
      <c r="F232" s="489"/>
      <c r="G232" s="490"/>
      <c r="H232" s="491"/>
      <c r="I232" s="489"/>
      <c r="J232" s="490"/>
      <c r="K232" s="491"/>
      <c r="L232" s="489"/>
      <c r="M232" s="490"/>
      <c r="N232" s="496"/>
      <c r="O232" s="136"/>
      <c r="P232" s="136"/>
      <c r="Q232" s="136"/>
      <c r="R232" s="136"/>
      <c r="S232" s="136"/>
    </row>
    <row r="233" spans="1:19" ht="12.75" hidden="1" customHeight="1" x14ac:dyDescent="0.2">
      <c r="A233" s="505"/>
      <c r="B233" s="488" t="s">
        <v>657</v>
      </c>
      <c r="C233" s="489"/>
      <c r="D233" s="490">
        <v>1.7201834862385322E-3</v>
      </c>
      <c r="E233" s="491">
        <v>1.7201834862385322E-3</v>
      </c>
      <c r="F233" s="489"/>
      <c r="G233" s="490">
        <v>1.0141987829614604E-3</v>
      </c>
      <c r="H233" s="491">
        <v>1.0141987829614604E-3</v>
      </c>
      <c r="I233" s="489"/>
      <c r="J233" s="490">
        <v>1.3233348037053375E-3</v>
      </c>
      <c r="K233" s="491">
        <v>1.3233348037053375E-3</v>
      </c>
      <c r="L233" s="489"/>
      <c r="M233" s="490"/>
      <c r="N233" s="496"/>
      <c r="O233" s="136"/>
      <c r="P233" s="136"/>
      <c r="Q233" s="136"/>
      <c r="R233" s="136"/>
      <c r="S233" s="136"/>
    </row>
    <row r="234" spans="1:19" ht="12.75" customHeight="1" x14ac:dyDescent="0.2">
      <c r="A234" s="708" t="s">
        <v>714</v>
      </c>
      <c r="B234" s="484" t="s">
        <v>647</v>
      </c>
      <c r="C234" s="485">
        <f t="shared" ref="C234:N234" si="192">SUM(C235:C236)</f>
        <v>7.9439252336448593E-2</v>
      </c>
      <c r="D234" s="486">
        <f t="shared" si="192"/>
        <v>0.71787383177570097</v>
      </c>
      <c r="E234" s="487">
        <f t="shared" si="192"/>
        <v>0.79731308411214952</v>
      </c>
      <c r="F234" s="485">
        <f t="shared" si="192"/>
        <v>7.2121212121212128E-2</v>
      </c>
      <c r="G234" s="486">
        <f t="shared" si="192"/>
        <v>0.72484848484848485</v>
      </c>
      <c r="H234" s="487">
        <f t="shared" si="192"/>
        <v>0.79696969696969699</v>
      </c>
      <c r="I234" s="485">
        <f t="shared" si="192"/>
        <v>8.168028004667445E-2</v>
      </c>
      <c r="J234" s="486">
        <f t="shared" si="192"/>
        <v>0.65752625437572931</v>
      </c>
      <c r="K234" s="487">
        <f t="shared" si="192"/>
        <v>0.73920653442240369</v>
      </c>
      <c r="L234" s="485">
        <f t="shared" si="192"/>
        <v>8.0618442849254554E-2</v>
      </c>
      <c r="M234" s="486">
        <f t="shared" si="192"/>
        <v>0.52898950855880733</v>
      </c>
      <c r="N234" s="487">
        <f t="shared" si="192"/>
        <v>0.6096079514080619</v>
      </c>
      <c r="O234" s="136"/>
      <c r="P234" s="136"/>
      <c r="Q234" s="136"/>
      <c r="R234" s="136"/>
      <c r="S234" s="136"/>
    </row>
    <row r="235" spans="1:19" ht="15" hidden="1" customHeight="1" x14ac:dyDescent="0.2">
      <c r="A235" s="673"/>
      <c r="B235" s="488" t="s">
        <v>647</v>
      </c>
      <c r="C235" s="489">
        <v>7.9439252336448593E-2</v>
      </c>
      <c r="D235" s="490">
        <v>0.7085280373831776</v>
      </c>
      <c r="E235" s="496">
        <v>0.78796728971962615</v>
      </c>
      <c r="F235" s="489">
        <v>7.2121212121212128E-2</v>
      </c>
      <c r="G235" s="490">
        <v>0.69454545454545458</v>
      </c>
      <c r="H235" s="496">
        <v>0.76666666666666672</v>
      </c>
      <c r="I235" s="489">
        <v>8.168028004667445E-2</v>
      </c>
      <c r="J235" s="490">
        <v>0.62952158693115523</v>
      </c>
      <c r="K235" s="491">
        <v>0.71120186697782961</v>
      </c>
      <c r="L235" s="489">
        <v>8.0618442849254554E-2</v>
      </c>
      <c r="M235" s="490">
        <v>0.52898950855880733</v>
      </c>
      <c r="N235" s="491">
        <v>0.6096079514080619</v>
      </c>
      <c r="O235" s="136"/>
      <c r="P235" s="136"/>
      <c r="Q235" s="136"/>
      <c r="R235" s="136"/>
      <c r="S235" s="136"/>
    </row>
    <row r="236" spans="1:19" ht="15" hidden="1" customHeight="1" x14ac:dyDescent="0.2">
      <c r="A236" s="673"/>
      <c r="B236" s="488" t="s">
        <v>647</v>
      </c>
      <c r="C236" s="489"/>
      <c r="D236" s="490">
        <v>9.3457943925233638E-3</v>
      </c>
      <c r="E236" s="496">
        <v>9.3457943925233638E-3</v>
      </c>
      <c r="F236" s="489"/>
      <c r="G236" s="490">
        <v>3.0303030303030304E-2</v>
      </c>
      <c r="H236" s="496">
        <v>3.0303030303030304E-2</v>
      </c>
      <c r="I236" s="489"/>
      <c r="J236" s="490">
        <v>2.8004667444574097E-2</v>
      </c>
      <c r="K236" s="491">
        <v>2.8004667444574097E-2</v>
      </c>
      <c r="L236" s="489"/>
      <c r="M236" s="490"/>
      <c r="N236" s="491"/>
      <c r="O236" s="136"/>
      <c r="P236" s="136"/>
      <c r="Q236" s="136"/>
      <c r="R236" s="136"/>
      <c r="S236" s="136"/>
    </row>
    <row r="237" spans="1:19" ht="12.75" customHeight="1" x14ac:dyDescent="0.2">
      <c r="A237" s="673"/>
      <c r="B237" s="488" t="s">
        <v>648</v>
      </c>
      <c r="C237" s="498">
        <f t="shared" ref="C237:N237" si="193">SUM(C238:C239)</f>
        <v>0.13959556425309849</v>
      </c>
      <c r="D237" s="499">
        <f t="shared" si="193"/>
        <v>0.36921069797782124</v>
      </c>
      <c r="E237" s="506">
        <f t="shared" si="193"/>
        <v>0.50880626223091974</v>
      </c>
      <c r="F237" s="498">
        <f t="shared" si="193"/>
        <v>9.8305084745762716E-2</v>
      </c>
      <c r="G237" s="499">
        <f t="shared" si="193"/>
        <v>0.22711864406779661</v>
      </c>
      <c r="H237" s="506">
        <f t="shared" si="193"/>
        <v>0.32542372881355935</v>
      </c>
      <c r="I237" s="498">
        <f t="shared" si="193"/>
        <v>0.25675675675675674</v>
      </c>
      <c r="J237" s="499">
        <f t="shared" si="193"/>
        <v>0.52702702702702697</v>
      </c>
      <c r="K237" s="491">
        <f t="shared" si="193"/>
        <v>0.78378378378378377</v>
      </c>
      <c r="L237" s="498">
        <f t="shared" si="193"/>
        <v>0.65217391304347827</v>
      </c>
      <c r="M237" s="499">
        <f t="shared" si="193"/>
        <v>0</v>
      </c>
      <c r="N237" s="491">
        <f t="shared" si="193"/>
        <v>0.65217391304347827</v>
      </c>
      <c r="O237" s="136"/>
      <c r="P237" s="136"/>
      <c r="Q237" s="136"/>
      <c r="R237" s="136"/>
      <c r="S237" s="136"/>
    </row>
    <row r="238" spans="1:19" ht="25.5" hidden="1" customHeight="1" x14ac:dyDescent="0.2">
      <c r="A238" s="673"/>
      <c r="B238" s="488" t="s">
        <v>648</v>
      </c>
      <c r="C238" s="489">
        <v>0.13959556425309849</v>
      </c>
      <c r="D238" s="490">
        <v>0.31115459882583169</v>
      </c>
      <c r="E238" s="496">
        <v>0.45075016307893018</v>
      </c>
      <c r="F238" s="489">
        <v>9.8305084745762716E-2</v>
      </c>
      <c r="G238" s="490">
        <v>0.21581920903954802</v>
      </c>
      <c r="H238" s="506">
        <v>0.31412429378531076</v>
      </c>
      <c r="I238" s="489">
        <v>0.25675675675675674</v>
      </c>
      <c r="J238" s="490">
        <v>0.41891891891891891</v>
      </c>
      <c r="K238" s="496">
        <v>0.67567567567567566</v>
      </c>
      <c r="L238" s="489">
        <v>0.65217391304347827</v>
      </c>
      <c r="M238" s="490"/>
      <c r="N238" s="491">
        <v>0.65217391304347827</v>
      </c>
      <c r="O238" s="136"/>
      <c r="P238" s="136"/>
      <c r="Q238" s="136"/>
      <c r="R238" s="136"/>
      <c r="S238" s="136"/>
    </row>
    <row r="239" spans="1:19" ht="25.5" hidden="1" customHeight="1" x14ac:dyDescent="0.2">
      <c r="A239" s="673"/>
      <c r="B239" s="488" t="s">
        <v>648</v>
      </c>
      <c r="C239" s="489"/>
      <c r="D239" s="490">
        <v>5.805609915198956E-2</v>
      </c>
      <c r="E239" s="496">
        <v>5.805609915198956E-2</v>
      </c>
      <c r="F239" s="489"/>
      <c r="G239" s="490">
        <v>1.1299435028248588E-2</v>
      </c>
      <c r="H239" s="506">
        <v>1.1299435028248588E-2</v>
      </c>
      <c r="I239" s="489"/>
      <c r="J239" s="490">
        <v>0.10810810810810811</v>
      </c>
      <c r="K239" s="496">
        <v>0.10810810810810811</v>
      </c>
      <c r="L239" s="489"/>
      <c r="M239" s="490"/>
      <c r="N239" s="491"/>
      <c r="O239" s="136"/>
      <c r="P239" s="136"/>
      <c r="Q239" s="136"/>
      <c r="R239" s="136"/>
      <c r="S239" s="136"/>
    </row>
    <row r="240" spans="1:19" ht="12.75" customHeight="1" x14ac:dyDescent="0.2">
      <c r="A240" s="673"/>
      <c r="B240" s="488" t="s">
        <v>649</v>
      </c>
      <c r="C240" s="498">
        <f t="shared" ref="C240:N240" si="194">SUM(C241:C242)</f>
        <v>6.2631949331456716E-2</v>
      </c>
      <c r="D240" s="499">
        <f t="shared" si="194"/>
        <v>0.34940182969739619</v>
      </c>
      <c r="E240" s="506">
        <f t="shared" si="194"/>
        <v>0.41203377902885291</v>
      </c>
      <c r="F240" s="498">
        <f t="shared" si="194"/>
        <v>6.2586445366528354E-2</v>
      </c>
      <c r="G240" s="499">
        <f t="shared" si="194"/>
        <v>0.30532503457814658</v>
      </c>
      <c r="H240" s="506">
        <f t="shared" si="194"/>
        <v>0.36791147994467494</v>
      </c>
      <c r="I240" s="498">
        <f t="shared" si="194"/>
        <v>0.10125050423557887</v>
      </c>
      <c r="J240" s="499">
        <f t="shared" si="194"/>
        <v>0.39411052843888666</v>
      </c>
      <c r="K240" s="507">
        <f t="shared" si="194"/>
        <v>0.49536103267446552</v>
      </c>
      <c r="L240" s="498">
        <f t="shared" si="194"/>
        <v>0.15773552290406223</v>
      </c>
      <c r="M240" s="499">
        <f t="shared" si="194"/>
        <v>0.39412273120138286</v>
      </c>
      <c r="N240" s="491">
        <f t="shared" si="194"/>
        <v>0.55185825410544509</v>
      </c>
      <c r="O240" s="136"/>
      <c r="P240" s="136"/>
      <c r="Q240" s="136"/>
      <c r="R240" s="136"/>
      <c r="S240" s="136"/>
    </row>
    <row r="241" spans="1:19" ht="15" hidden="1" customHeight="1" x14ac:dyDescent="0.2">
      <c r="A241" s="673"/>
      <c r="B241" s="488" t="s">
        <v>649</v>
      </c>
      <c r="C241" s="489">
        <v>6.2631949331456716E-2</v>
      </c>
      <c r="D241" s="490">
        <v>0.33356790992258972</v>
      </c>
      <c r="E241" s="496">
        <v>0.39619985925404644</v>
      </c>
      <c r="F241" s="489">
        <v>6.2586445366528354E-2</v>
      </c>
      <c r="G241" s="490">
        <v>0.28803596127247577</v>
      </c>
      <c r="H241" s="496">
        <v>0.35062240663900412</v>
      </c>
      <c r="I241" s="489">
        <v>0.10125050423557887</v>
      </c>
      <c r="J241" s="490">
        <v>0.3763614360629286</v>
      </c>
      <c r="K241" s="496">
        <v>0.47761194029850745</v>
      </c>
      <c r="L241" s="489">
        <v>0.15773552290406223</v>
      </c>
      <c r="M241" s="490">
        <v>0.38159031979256697</v>
      </c>
      <c r="N241" s="491">
        <v>0.5393258426966292</v>
      </c>
      <c r="O241" s="136"/>
      <c r="P241" s="136"/>
      <c r="Q241" s="136"/>
      <c r="R241" s="136"/>
      <c r="S241" s="136"/>
    </row>
    <row r="242" spans="1:19" ht="15" hidden="1" customHeight="1" x14ac:dyDescent="0.2">
      <c r="A242" s="673"/>
      <c r="B242" s="488" t="s">
        <v>649</v>
      </c>
      <c r="C242" s="489"/>
      <c r="D242" s="490">
        <v>1.5833919774806474E-2</v>
      </c>
      <c r="E242" s="496">
        <v>1.5833919774806474E-2</v>
      </c>
      <c r="F242" s="489"/>
      <c r="G242" s="490">
        <v>1.7289073305670817E-2</v>
      </c>
      <c r="H242" s="496">
        <v>1.7289073305670817E-2</v>
      </c>
      <c r="I242" s="489"/>
      <c r="J242" s="490">
        <v>1.7749092375958047E-2</v>
      </c>
      <c r="K242" s="496">
        <v>1.7749092375958047E-2</v>
      </c>
      <c r="L242" s="489"/>
      <c r="M242" s="490">
        <v>1.2532411408815903E-2</v>
      </c>
      <c r="N242" s="491">
        <v>1.2532411408815903E-2</v>
      </c>
      <c r="O242" s="136"/>
      <c r="P242" s="136"/>
      <c r="Q242" s="136"/>
      <c r="R242" s="136"/>
      <c r="S242" s="136"/>
    </row>
    <row r="243" spans="1:19" ht="12.75" customHeight="1" x14ac:dyDescent="0.2">
      <c r="A243" s="673"/>
      <c r="B243" s="488" t="s">
        <v>650</v>
      </c>
      <c r="C243" s="498">
        <f t="shared" ref="C243:N243" si="195">SUM(C244:C245)</f>
        <v>0.12387868432293891</v>
      </c>
      <c r="D243" s="499">
        <f t="shared" si="195"/>
        <v>0.62409226826142672</v>
      </c>
      <c r="E243" s="491">
        <f t="shared" si="195"/>
        <v>0.74797095258436563</v>
      </c>
      <c r="F243" s="498">
        <f t="shared" si="195"/>
        <v>0.11185031185031186</v>
      </c>
      <c r="G243" s="499">
        <f t="shared" si="195"/>
        <v>0.59958419958419951</v>
      </c>
      <c r="H243" s="491">
        <f t="shared" si="195"/>
        <v>0.71143451143451153</v>
      </c>
      <c r="I243" s="498">
        <f t="shared" si="195"/>
        <v>0.17508850981654328</v>
      </c>
      <c r="J243" s="499">
        <f t="shared" si="195"/>
        <v>0.65980045059542969</v>
      </c>
      <c r="K243" s="491">
        <f t="shared" si="195"/>
        <v>0.83488896041197291</v>
      </c>
      <c r="L243" s="498">
        <f t="shared" si="195"/>
        <v>0.16716507177033493</v>
      </c>
      <c r="M243" s="499">
        <f t="shared" si="195"/>
        <v>0.60316985645933019</v>
      </c>
      <c r="N243" s="491">
        <f t="shared" si="195"/>
        <v>0.77033492822966509</v>
      </c>
      <c r="O243" s="136"/>
      <c r="P243" s="136"/>
      <c r="Q243" s="136"/>
      <c r="R243" s="136"/>
      <c r="S243" s="136"/>
    </row>
    <row r="244" spans="1:19" ht="15" hidden="1" customHeight="1" x14ac:dyDescent="0.2">
      <c r="A244" s="673"/>
      <c r="B244" s="488" t="s">
        <v>650</v>
      </c>
      <c r="C244" s="489">
        <v>0.12387868432293891</v>
      </c>
      <c r="D244" s="490">
        <v>0.5852199914566425</v>
      </c>
      <c r="E244" s="496">
        <v>0.70909867577958141</v>
      </c>
      <c r="F244" s="489">
        <v>0.11185031185031186</v>
      </c>
      <c r="G244" s="490">
        <v>0.56839916839916838</v>
      </c>
      <c r="H244" s="496">
        <v>0.68024948024948029</v>
      </c>
      <c r="I244" s="489">
        <v>0.17508850981654328</v>
      </c>
      <c r="J244" s="490">
        <v>0.64467331831348573</v>
      </c>
      <c r="K244" s="496">
        <v>0.81976182813002896</v>
      </c>
      <c r="L244" s="489">
        <v>0.16716507177033493</v>
      </c>
      <c r="M244" s="490">
        <v>0.5861244019138756</v>
      </c>
      <c r="N244" s="496">
        <v>0.75328947368421051</v>
      </c>
      <c r="O244" s="136"/>
      <c r="P244" s="136"/>
      <c r="Q244" s="136"/>
      <c r="R244" s="136"/>
      <c r="S244" s="136"/>
    </row>
    <row r="245" spans="1:19" ht="15" hidden="1" customHeight="1" x14ac:dyDescent="0.2">
      <c r="A245" s="673"/>
      <c r="B245" s="488" t="s">
        <v>650</v>
      </c>
      <c r="C245" s="489"/>
      <c r="D245" s="490">
        <v>3.8872276804784278E-2</v>
      </c>
      <c r="E245" s="496">
        <v>3.8872276804784278E-2</v>
      </c>
      <c r="F245" s="489"/>
      <c r="G245" s="490">
        <v>3.1185031185031187E-2</v>
      </c>
      <c r="H245" s="496">
        <v>3.1185031185031187E-2</v>
      </c>
      <c r="I245" s="489"/>
      <c r="J245" s="490">
        <v>1.5127132281943997E-2</v>
      </c>
      <c r="K245" s="496">
        <v>1.5127132281943997E-2</v>
      </c>
      <c r="L245" s="489"/>
      <c r="M245" s="490">
        <v>1.7045454545454544E-2</v>
      </c>
      <c r="N245" s="496">
        <v>1.7045454545454544E-2</v>
      </c>
      <c r="O245" s="136"/>
      <c r="P245" s="136"/>
      <c r="Q245" s="136"/>
      <c r="R245" s="136"/>
      <c r="S245" s="136"/>
    </row>
    <row r="246" spans="1:19" ht="12.75" customHeight="1" x14ac:dyDescent="0.2">
      <c r="A246" s="673"/>
      <c r="B246" s="488" t="s">
        <v>651</v>
      </c>
      <c r="C246" s="498">
        <f t="shared" ref="C246:N246" si="196">SUM(C247:C248)</f>
        <v>0.10216508795669824</v>
      </c>
      <c r="D246" s="499">
        <f t="shared" si="196"/>
        <v>0.42895805142083898</v>
      </c>
      <c r="E246" s="491">
        <f t="shared" si="196"/>
        <v>0.5311231393775373</v>
      </c>
      <c r="F246" s="498">
        <f t="shared" si="196"/>
        <v>2.5249868490268279E-2</v>
      </c>
      <c r="G246" s="499">
        <f t="shared" si="196"/>
        <v>0.39189900052603893</v>
      </c>
      <c r="H246" s="506">
        <f t="shared" si="196"/>
        <v>0.41714886901630721</v>
      </c>
      <c r="I246" s="498">
        <f t="shared" si="196"/>
        <v>8.8823094004441161E-2</v>
      </c>
      <c r="J246" s="499">
        <f t="shared" si="196"/>
        <v>0.31384159881569212</v>
      </c>
      <c r="K246" s="506">
        <f t="shared" si="196"/>
        <v>0.40266469282013329</v>
      </c>
      <c r="L246" s="498">
        <f t="shared" si="196"/>
        <v>7.9248366013071891E-2</v>
      </c>
      <c r="M246" s="499">
        <f t="shared" si="196"/>
        <v>0.3014705882352941</v>
      </c>
      <c r="N246" s="506">
        <f t="shared" si="196"/>
        <v>0.38071895424836599</v>
      </c>
      <c r="O246" s="136"/>
      <c r="P246" s="136"/>
      <c r="Q246" s="136"/>
      <c r="R246" s="136"/>
      <c r="S246" s="136"/>
    </row>
    <row r="247" spans="1:19" ht="15" hidden="1" customHeight="1" x14ac:dyDescent="0.2">
      <c r="A247" s="673"/>
      <c r="B247" s="488" t="s">
        <v>651</v>
      </c>
      <c r="C247" s="489">
        <v>0.10216508795669824</v>
      </c>
      <c r="D247" s="490">
        <v>0.39851150202976998</v>
      </c>
      <c r="E247" s="491">
        <v>0.50067658998646825</v>
      </c>
      <c r="F247" s="489">
        <v>2.5249868490268279E-2</v>
      </c>
      <c r="G247" s="490">
        <v>0.37506575486586008</v>
      </c>
      <c r="H247" s="506">
        <v>0.40031562335612836</v>
      </c>
      <c r="I247" s="489">
        <v>8.8823094004441161E-2</v>
      </c>
      <c r="J247" s="490">
        <v>0.28053293856402667</v>
      </c>
      <c r="K247" s="506">
        <v>0.36935603256846783</v>
      </c>
      <c r="L247" s="489">
        <v>7.9248366013071891E-2</v>
      </c>
      <c r="M247" s="490">
        <v>0.26470588235294118</v>
      </c>
      <c r="N247" s="496">
        <v>0.34395424836601307</v>
      </c>
      <c r="O247" s="136"/>
      <c r="P247" s="136"/>
      <c r="Q247" s="136"/>
      <c r="R247" s="136"/>
      <c r="S247" s="136"/>
    </row>
    <row r="248" spans="1:19" ht="15" hidden="1" customHeight="1" x14ac:dyDescent="0.2">
      <c r="A248" s="673"/>
      <c r="B248" s="488" t="s">
        <v>651</v>
      </c>
      <c r="C248" s="489"/>
      <c r="D248" s="490">
        <v>3.0446549391069014E-2</v>
      </c>
      <c r="E248" s="491">
        <v>3.0446549391069014E-2</v>
      </c>
      <c r="F248" s="489"/>
      <c r="G248" s="490">
        <v>1.6833245660178853E-2</v>
      </c>
      <c r="H248" s="506">
        <v>1.6833245660178853E-2</v>
      </c>
      <c r="I248" s="489"/>
      <c r="J248" s="490">
        <v>3.3308660251665435E-2</v>
      </c>
      <c r="K248" s="506">
        <v>3.3308660251665435E-2</v>
      </c>
      <c r="L248" s="489"/>
      <c r="M248" s="490">
        <v>3.6764705882352942E-2</v>
      </c>
      <c r="N248" s="496">
        <v>3.6764705882352942E-2</v>
      </c>
      <c r="O248" s="136"/>
      <c r="P248" s="136"/>
      <c r="Q248" s="136"/>
      <c r="R248" s="136"/>
      <c r="S248" s="136"/>
    </row>
    <row r="249" spans="1:19" ht="12.75" customHeight="1" x14ac:dyDescent="0.2">
      <c r="A249" s="673"/>
      <c r="B249" s="488" t="s">
        <v>653</v>
      </c>
      <c r="C249" s="498">
        <f t="shared" ref="C249:N249" si="197">SUM(C250:C252)</f>
        <v>0.11641664905979295</v>
      </c>
      <c r="D249" s="499">
        <f t="shared" si="197"/>
        <v>0.39221071906472288</v>
      </c>
      <c r="E249" s="491">
        <f t="shared" si="197"/>
        <v>0.50862736812451581</v>
      </c>
      <c r="F249" s="498">
        <f t="shared" si="197"/>
        <v>0.11432786280656464</v>
      </c>
      <c r="G249" s="499">
        <f t="shared" si="197"/>
        <v>0.3831827401807118</v>
      </c>
      <c r="H249" s="507">
        <f t="shared" si="197"/>
        <v>0.49751060298727645</v>
      </c>
      <c r="I249" s="498">
        <f t="shared" si="197"/>
        <v>0.12183336784703527</v>
      </c>
      <c r="J249" s="499">
        <f t="shared" si="197"/>
        <v>0.35797611651825773</v>
      </c>
      <c r="K249" s="507">
        <f t="shared" si="197"/>
        <v>0.47980948436529297</v>
      </c>
      <c r="L249" s="498">
        <f t="shared" si="197"/>
        <v>0.13854959168004466</v>
      </c>
      <c r="M249" s="499">
        <f t="shared" si="197"/>
        <v>0.3710476722272632</v>
      </c>
      <c r="N249" s="491">
        <f t="shared" si="197"/>
        <v>0.50959726390730786</v>
      </c>
      <c r="O249" s="136"/>
      <c r="P249" s="136"/>
      <c r="Q249" s="136"/>
      <c r="R249" s="136"/>
      <c r="S249" s="136"/>
    </row>
    <row r="250" spans="1:19" ht="15" hidden="1" customHeight="1" x14ac:dyDescent="0.2">
      <c r="A250" s="673"/>
      <c r="B250" s="488" t="s">
        <v>653</v>
      </c>
      <c r="C250" s="489">
        <v>0.11641664905979295</v>
      </c>
      <c r="D250" s="490">
        <v>0.3553067117402634</v>
      </c>
      <c r="E250" s="491">
        <v>0.47172336080005633</v>
      </c>
      <c r="F250" s="489">
        <v>0.11432786280656464</v>
      </c>
      <c r="G250" s="490">
        <v>0.34519638576433709</v>
      </c>
      <c r="H250" s="496">
        <v>0.45952424857090174</v>
      </c>
      <c r="I250" s="489">
        <v>0.12162628563539725</v>
      </c>
      <c r="J250" s="490">
        <v>0.33519707323807552</v>
      </c>
      <c r="K250" s="496">
        <v>0.45682335887347275</v>
      </c>
      <c r="L250" s="489">
        <v>0.13854959168004466</v>
      </c>
      <c r="M250" s="490">
        <v>0.33370559084246526</v>
      </c>
      <c r="N250" s="496">
        <v>0.47225518252250992</v>
      </c>
      <c r="O250" s="136"/>
      <c r="P250" s="136"/>
      <c r="Q250" s="136"/>
      <c r="R250" s="136"/>
      <c r="S250" s="136"/>
    </row>
    <row r="251" spans="1:19" ht="15" hidden="1" customHeight="1" x14ac:dyDescent="0.2">
      <c r="A251" s="673"/>
      <c r="B251" s="488" t="s">
        <v>653</v>
      </c>
      <c r="C251" s="489"/>
      <c r="D251" s="490">
        <v>3.000211282484682E-2</v>
      </c>
      <c r="E251" s="491">
        <v>3.000211282484682E-2</v>
      </c>
      <c r="F251" s="489"/>
      <c r="G251" s="490">
        <v>3.3376359948368059E-2</v>
      </c>
      <c r="H251" s="496">
        <v>3.3376359948368059E-2</v>
      </c>
      <c r="I251" s="489">
        <v>2.0708221163802029E-4</v>
      </c>
      <c r="J251" s="490">
        <v>1.7118796162076344E-2</v>
      </c>
      <c r="K251" s="496">
        <v>1.7325878373714364E-2</v>
      </c>
      <c r="L251" s="489"/>
      <c r="M251" s="490">
        <v>2.8128708033782368E-2</v>
      </c>
      <c r="N251" s="496">
        <v>2.8128708033782368E-2</v>
      </c>
      <c r="O251" s="136"/>
      <c r="P251" s="136"/>
      <c r="Q251" s="136"/>
      <c r="R251" s="136"/>
      <c r="S251" s="136"/>
    </row>
    <row r="252" spans="1:19" ht="15" hidden="1" customHeight="1" x14ac:dyDescent="0.2">
      <c r="A252" s="673"/>
      <c r="B252" s="488" t="s">
        <v>653</v>
      </c>
      <c r="C252" s="489"/>
      <c r="D252" s="490">
        <v>6.9018944996126486E-3</v>
      </c>
      <c r="E252" s="491">
        <v>6.9018944996126486E-3</v>
      </c>
      <c r="F252" s="489"/>
      <c r="G252" s="490">
        <v>4.6099944680066387E-3</v>
      </c>
      <c r="H252" s="496">
        <v>4.6099944680066387E-3</v>
      </c>
      <c r="I252" s="489"/>
      <c r="J252" s="490">
        <v>5.6602471181058881E-3</v>
      </c>
      <c r="K252" s="496">
        <v>5.6602471181058881E-3</v>
      </c>
      <c r="L252" s="489"/>
      <c r="M252" s="490">
        <v>9.2133733510155642E-3</v>
      </c>
      <c r="N252" s="496">
        <v>9.2133733510155642E-3</v>
      </c>
      <c r="O252" s="136"/>
      <c r="P252" s="136"/>
      <c r="Q252" s="136"/>
      <c r="R252" s="136"/>
      <c r="S252" s="136"/>
    </row>
    <row r="253" spans="1:19" ht="12.75" customHeight="1" x14ac:dyDescent="0.2">
      <c r="A253" s="673"/>
      <c r="B253" s="488" t="s">
        <v>654</v>
      </c>
      <c r="C253" s="498">
        <f t="shared" ref="C253:N253" si="198">SUM(C254)</f>
        <v>0</v>
      </c>
      <c r="D253" s="499">
        <f t="shared" si="198"/>
        <v>0.51249999999999996</v>
      </c>
      <c r="E253" s="491">
        <f t="shared" si="198"/>
        <v>0.51249999999999996</v>
      </c>
      <c r="F253" s="498">
        <f t="shared" si="198"/>
        <v>0</v>
      </c>
      <c r="G253" s="499">
        <f t="shared" si="198"/>
        <v>0.61127167630057799</v>
      </c>
      <c r="H253" s="491">
        <f t="shared" si="198"/>
        <v>0.61127167630057799</v>
      </c>
      <c r="I253" s="498">
        <f t="shared" si="198"/>
        <v>6.0646900269541781E-2</v>
      </c>
      <c r="J253" s="499">
        <f t="shared" si="198"/>
        <v>0.75336927223719674</v>
      </c>
      <c r="K253" s="491">
        <f t="shared" si="198"/>
        <v>0.81401617250673852</v>
      </c>
      <c r="L253" s="498">
        <f t="shared" si="198"/>
        <v>9.3959731543624164E-2</v>
      </c>
      <c r="M253" s="499">
        <f t="shared" si="198"/>
        <v>0.74630872483221478</v>
      </c>
      <c r="N253" s="491">
        <f t="shared" si="198"/>
        <v>0.84026845637583891</v>
      </c>
      <c r="O253" s="136"/>
      <c r="P253" s="136"/>
      <c r="Q253" s="136"/>
      <c r="R253" s="136"/>
      <c r="S253" s="136"/>
    </row>
    <row r="254" spans="1:19" ht="15" hidden="1" customHeight="1" x14ac:dyDescent="0.2">
      <c r="A254" s="673"/>
      <c r="B254" s="488" t="s">
        <v>654</v>
      </c>
      <c r="C254" s="489"/>
      <c r="D254" s="490">
        <v>0.51249999999999996</v>
      </c>
      <c r="E254" s="496">
        <v>0.51249999999999996</v>
      </c>
      <c r="F254" s="489"/>
      <c r="G254" s="490">
        <v>0.61127167630057799</v>
      </c>
      <c r="H254" s="491">
        <v>0.61127167630057799</v>
      </c>
      <c r="I254" s="489">
        <v>6.0646900269541781E-2</v>
      </c>
      <c r="J254" s="490">
        <v>0.75336927223719674</v>
      </c>
      <c r="K254" s="491">
        <v>0.81401617250673852</v>
      </c>
      <c r="L254" s="489">
        <v>9.3959731543624164E-2</v>
      </c>
      <c r="M254" s="490">
        <v>0.74630872483221478</v>
      </c>
      <c r="N254" s="491">
        <v>0.84026845637583891</v>
      </c>
      <c r="O254" s="136"/>
      <c r="P254" s="136"/>
      <c r="Q254" s="136"/>
      <c r="R254" s="136"/>
      <c r="S254" s="136"/>
    </row>
    <row r="255" spans="1:19" ht="12.75" customHeight="1" x14ac:dyDescent="0.2">
      <c r="A255" s="673"/>
      <c r="B255" s="488" t="s">
        <v>655</v>
      </c>
      <c r="C255" s="498"/>
      <c r="D255" s="499"/>
      <c r="E255" s="496"/>
      <c r="F255" s="498">
        <f t="shared" ref="F255:N255" si="199">SUM(F256)</f>
        <v>0</v>
      </c>
      <c r="G255" s="499">
        <f t="shared" si="199"/>
        <v>0.60588235294117643</v>
      </c>
      <c r="H255" s="491">
        <f t="shared" si="199"/>
        <v>0.60588235294117643</v>
      </c>
      <c r="I255" s="498">
        <f t="shared" si="199"/>
        <v>0</v>
      </c>
      <c r="J255" s="499">
        <f t="shared" si="199"/>
        <v>0.70020533880903491</v>
      </c>
      <c r="K255" s="491">
        <f t="shared" si="199"/>
        <v>0.70020533880903491</v>
      </c>
      <c r="L255" s="498">
        <f t="shared" si="199"/>
        <v>0</v>
      </c>
      <c r="M255" s="499">
        <f t="shared" si="199"/>
        <v>0.72751322751322756</v>
      </c>
      <c r="N255" s="491">
        <f t="shared" si="199"/>
        <v>0.72751322751322756</v>
      </c>
      <c r="O255" s="136"/>
      <c r="P255" s="136"/>
      <c r="Q255" s="136"/>
      <c r="R255" s="136"/>
      <c r="S255" s="136"/>
    </row>
    <row r="256" spans="1:19" ht="15" hidden="1" customHeight="1" x14ac:dyDescent="0.2">
      <c r="A256" s="673"/>
      <c r="B256" s="488" t="s">
        <v>655</v>
      </c>
      <c r="C256" s="489"/>
      <c r="D256" s="490"/>
      <c r="E256" s="496"/>
      <c r="F256" s="489"/>
      <c r="G256" s="490">
        <v>0.60588235294117643</v>
      </c>
      <c r="H256" s="491">
        <v>0.60588235294117643</v>
      </c>
      <c r="I256" s="489"/>
      <c r="J256" s="490">
        <v>0.70020533880903491</v>
      </c>
      <c r="K256" s="491">
        <v>0.70020533880903491</v>
      </c>
      <c r="L256" s="489"/>
      <c r="M256" s="490">
        <v>0.72751322751322756</v>
      </c>
      <c r="N256" s="491">
        <v>0.72751322751322756</v>
      </c>
      <c r="O256" s="136"/>
      <c r="P256" s="136"/>
      <c r="Q256" s="136"/>
      <c r="R256" s="136"/>
      <c r="S256" s="136"/>
    </row>
    <row r="257" spans="1:26" ht="12.75" customHeight="1" x14ac:dyDescent="0.2">
      <c r="A257" s="673"/>
      <c r="B257" s="488" t="s">
        <v>656</v>
      </c>
      <c r="C257" s="498">
        <f t="shared" ref="C257:N257" si="200">SUM(C258)</f>
        <v>0.34215885947046842</v>
      </c>
      <c r="D257" s="499">
        <f t="shared" si="200"/>
        <v>0.43584521384928715</v>
      </c>
      <c r="E257" s="491">
        <f t="shared" si="200"/>
        <v>0.77800407331975563</v>
      </c>
      <c r="F257" s="498">
        <f t="shared" si="200"/>
        <v>0.37909836065573771</v>
      </c>
      <c r="G257" s="499">
        <f t="shared" si="200"/>
        <v>0.43032786885245899</v>
      </c>
      <c r="H257" s="491">
        <f t="shared" si="200"/>
        <v>0.80942622950819676</v>
      </c>
      <c r="I257" s="498">
        <f t="shared" si="200"/>
        <v>0.29061784897025172</v>
      </c>
      <c r="J257" s="499">
        <f t="shared" si="200"/>
        <v>0.40274599542334094</v>
      </c>
      <c r="K257" s="491">
        <f t="shared" si="200"/>
        <v>0.69336384439359267</v>
      </c>
      <c r="L257" s="498">
        <f t="shared" si="200"/>
        <v>0.18461538461538463</v>
      </c>
      <c r="M257" s="499">
        <f t="shared" si="200"/>
        <v>0.43333333333333335</v>
      </c>
      <c r="N257" s="491">
        <f t="shared" si="200"/>
        <v>0.61794871794871797</v>
      </c>
      <c r="O257" s="136"/>
      <c r="P257" s="136"/>
      <c r="Q257" s="136"/>
      <c r="R257" s="136"/>
      <c r="S257" s="136"/>
    </row>
    <row r="258" spans="1:26" ht="15" hidden="1" customHeight="1" x14ac:dyDescent="0.2">
      <c r="A258" s="673"/>
      <c r="B258" s="488" t="s">
        <v>656</v>
      </c>
      <c r="C258" s="489">
        <v>0.34215885947046842</v>
      </c>
      <c r="D258" s="490">
        <v>0.43584521384928715</v>
      </c>
      <c r="E258" s="496">
        <v>0.77800407331975563</v>
      </c>
      <c r="F258" s="489">
        <v>0.37909836065573771</v>
      </c>
      <c r="G258" s="490">
        <v>0.43032786885245899</v>
      </c>
      <c r="H258" s="491">
        <v>0.80942622950819676</v>
      </c>
      <c r="I258" s="489">
        <v>0.29061784897025172</v>
      </c>
      <c r="J258" s="490">
        <v>0.40274599542334094</v>
      </c>
      <c r="K258" s="491">
        <v>0.69336384439359267</v>
      </c>
      <c r="L258" s="489">
        <v>0.18461538461538463</v>
      </c>
      <c r="M258" s="490">
        <v>0.43333333333333335</v>
      </c>
      <c r="N258" s="491">
        <v>0.61794871794871797</v>
      </c>
      <c r="O258" s="136"/>
      <c r="P258" s="136"/>
      <c r="Q258" s="136"/>
      <c r="R258" s="136"/>
      <c r="S258" s="136"/>
    </row>
    <row r="259" spans="1:26" ht="12.75" customHeight="1" x14ac:dyDescent="0.2">
      <c r="A259" s="674"/>
      <c r="B259" s="157" t="s">
        <v>715</v>
      </c>
      <c r="C259" s="492"/>
      <c r="D259" s="493"/>
      <c r="E259" s="501"/>
      <c r="F259" s="492">
        <f t="shared" ref="F259:N259" si="201">SUM(F260)</f>
        <v>5.5679287305122498E-2</v>
      </c>
      <c r="G259" s="493">
        <f t="shared" si="201"/>
        <v>0.65590200445434299</v>
      </c>
      <c r="H259" s="494">
        <f t="shared" si="201"/>
        <v>0.7115812917594655</v>
      </c>
      <c r="I259" s="492">
        <f t="shared" si="201"/>
        <v>7.5555555555555556E-2</v>
      </c>
      <c r="J259" s="493">
        <f t="shared" si="201"/>
        <v>0.86333333333333329</v>
      </c>
      <c r="K259" s="494">
        <f t="shared" si="201"/>
        <v>0.93888888888888888</v>
      </c>
      <c r="L259" s="492">
        <f t="shared" si="201"/>
        <v>6.3791554357592095E-2</v>
      </c>
      <c r="M259" s="493">
        <f t="shared" si="201"/>
        <v>0.72776280323450138</v>
      </c>
      <c r="N259" s="494">
        <f t="shared" si="201"/>
        <v>0.79155435759209347</v>
      </c>
      <c r="O259" s="136"/>
      <c r="P259" s="136"/>
      <c r="Q259" s="136"/>
      <c r="R259" s="136"/>
      <c r="S259" s="136"/>
    </row>
    <row r="260" spans="1:26" ht="12.75" hidden="1" customHeight="1" x14ac:dyDescent="0.25">
      <c r="A260" s="152" t="s">
        <v>715</v>
      </c>
      <c r="B260" s="502" t="s">
        <v>706</v>
      </c>
      <c r="C260" s="503"/>
      <c r="D260" s="503"/>
      <c r="E260" s="504"/>
      <c r="F260" s="503">
        <v>5.5679287305122498E-2</v>
      </c>
      <c r="G260" s="503">
        <v>0.65590200445434299</v>
      </c>
      <c r="H260" s="504">
        <v>0.7115812917594655</v>
      </c>
      <c r="I260" s="503">
        <v>7.5555555555555556E-2</v>
      </c>
      <c r="J260" s="503">
        <v>0.86333333333333329</v>
      </c>
      <c r="K260" s="504">
        <v>0.93888888888888888</v>
      </c>
      <c r="L260" s="503">
        <v>6.3791554357592095E-2</v>
      </c>
      <c r="M260" s="503">
        <v>0.72776280323450138</v>
      </c>
      <c r="N260" s="504">
        <v>0.79155435759209347</v>
      </c>
      <c r="O260" s="136"/>
      <c r="P260" s="136"/>
      <c r="Q260" s="136"/>
      <c r="R260" s="136"/>
      <c r="S260" s="136"/>
      <c r="T260" s="136"/>
      <c r="U260" s="136"/>
      <c r="V260" s="136"/>
      <c r="W260" s="136"/>
      <c r="X260" s="136"/>
      <c r="Y260" s="136"/>
      <c r="Z260" s="136"/>
    </row>
    <row r="261" spans="1:26" ht="12.75" customHeight="1" x14ac:dyDescent="0.2">
      <c r="A261" s="508"/>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2.75" customHeight="1" x14ac:dyDescent="0.2">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2.75" customHeight="1" x14ac:dyDescent="0.2">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2.75" customHeight="1" x14ac:dyDescent="0.2">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2.75" customHeight="1" x14ac:dyDescent="0.2">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2.75" customHeight="1" x14ac:dyDescent="0.2">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2.75" customHeight="1" x14ac:dyDescent="0.2">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2.75" customHeight="1" x14ac:dyDescent="0.2">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2.75" customHeight="1" x14ac:dyDescent="0.2">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2.75" customHeight="1" x14ac:dyDescent="0.2">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2.75" customHeight="1" x14ac:dyDescent="0.2">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2.75" customHeight="1" x14ac:dyDescent="0.2">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3:26" ht="12.75" customHeight="1" x14ac:dyDescent="0.2">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3:26" ht="12.75" customHeight="1" x14ac:dyDescent="0.2">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3:26" ht="12.75" customHeight="1" x14ac:dyDescent="0.2">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3:26" ht="12.75" customHeight="1" x14ac:dyDescent="0.2">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3:26" ht="12.75" customHeight="1" x14ac:dyDescent="0.2">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3:26" ht="12.75" customHeight="1" x14ac:dyDescent="0.2">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3:26" ht="12.75" customHeight="1" x14ac:dyDescent="0.2">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3:26" ht="12.75" customHeight="1" x14ac:dyDescent="0.2">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3:26" ht="12.75" customHeight="1" x14ac:dyDescent="0.2">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3:26" ht="12.75" customHeight="1" x14ac:dyDescent="0.2">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3:26" ht="12.75" customHeight="1" x14ac:dyDescent="0.2">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3:26" ht="12.75" customHeight="1" x14ac:dyDescent="0.2">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3:26" ht="12.75" customHeight="1" x14ac:dyDescent="0.2">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3:26" ht="12.75" customHeight="1" x14ac:dyDescent="0.2">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3:26" ht="12.75" customHeight="1" x14ac:dyDescent="0.2">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3:26" ht="12.75" customHeight="1" x14ac:dyDescent="0.2">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3:26" ht="12.75" customHeight="1" x14ac:dyDescent="0.2">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3:26" ht="12.75" customHeight="1" x14ac:dyDescent="0.2">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3:26" ht="12.75" customHeight="1" x14ac:dyDescent="0.2">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3:26" ht="12.75" customHeight="1" x14ac:dyDescent="0.2">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3:26" ht="12.75" customHeight="1" x14ac:dyDescent="0.2">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3:26" ht="12.75" customHeight="1" x14ac:dyDescent="0.2">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3:26" ht="12.75" customHeight="1" x14ac:dyDescent="0.2">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3:26" ht="12.75" customHeight="1" x14ac:dyDescent="0.2">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3:26" ht="12.75" customHeight="1" x14ac:dyDescent="0.2">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3:26" ht="12.75" customHeight="1" x14ac:dyDescent="0.2">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3:26" ht="12.75" customHeight="1" x14ac:dyDescent="0.2">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3:26" ht="12.75" customHeight="1" x14ac:dyDescent="0.2">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3:26" ht="12.75" customHeight="1" x14ac:dyDescent="0.2">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3:26" ht="12.75" customHeight="1" x14ac:dyDescent="0.2">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3:26" ht="12.75" customHeight="1" x14ac:dyDescent="0.2">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3:26" ht="12.75" customHeight="1" x14ac:dyDescent="0.2">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3:26" ht="12.75" customHeight="1" x14ac:dyDescent="0.2">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3:26" ht="12.75" customHeight="1" x14ac:dyDescent="0.2">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3:26" ht="12.75" customHeight="1" x14ac:dyDescent="0.2">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3:26" ht="12.75" customHeight="1" x14ac:dyDescent="0.2">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3:26" ht="12.75" customHeight="1" x14ac:dyDescent="0.2">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3:26" ht="12.75" customHeight="1" x14ac:dyDescent="0.2">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3:26" ht="12.75" customHeight="1" x14ac:dyDescent="0.2">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3:26" ht="12.75" customHeight="1" x14ac:dyDescent="0.2">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3:26" ht="12.75" customHeight="1" x14ac:dyDescent="0.2">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3:26" ht="12.75" customHeight="1" x14ac:dyDescent="0.2">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3:26" ht="12.75" customHeight="1" x14ac:dyDescent="0.2">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3:26" ht="12.75" customHeight="1" x14ac:dyDescent="0.2">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3:26" ht="12.75" customHeight="1" x14ac:dyDescent="0.2">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3:26" ht="12.75" customHeight="1" x14ac:dyDescent="0.2">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3:26" ht="12.75" customHeight="1" x14ac:dyDescent="0.2">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3:26" ht="12.75" customHeight="1" x14ac:dyDescent="0.2">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3:26" ht="12.75" customHeight="1" x14ac:dyDescent="0.2">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3:26" ht="12.75" customHeight="1" x14ac:dyDescent="0.2">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3:26" ht="12.75" customHeight="1" x14ac:dyDescent="0.2">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3:26" ht="12.75" customHeight="1" x14ac:dyDescent="0.2">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3:26" ht="12.75" customHeight="1" x14ac:dyDescent="0.2">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3:26" ht="12.75" customHeight="1" x14ac:dyDescent="0.2">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3:26" ht="12.75" customHeight="1" x14ac:dyDescent="0.2">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3:26" ht="12.75" customHeight="1" x14ac:dyDescent="0.2">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3:26" ht="12.75" customHeight="1" x14ac:dyDescent="0.2">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3:26" ht="12.75" customHeight="1" x14ac:dyDescent="0.2">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3:26" ht="12.75" customHeight="1" x14ac:dyDescent="0.2">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3:26" ht="12.75" customHeight="1" x14ac:dyDescent="0.2">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3:26" ht="12.75" customHeight="1" x14ac:dyDescent="0.2">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3:26" ht="12.75" customHeight="1" x14ac:dyDescent="0.2">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3:26" ht="12.75" customHeight="1" x14ac:dyDescent="0.2">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3:26" ht="12.75" customHeight="1" x14ac:dyDescent="0.2">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3:26" ht="12.75" customHeight="1" x14ac:dyDescent="0.2">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3:26" ht="12.75" customHeight="1" x14ac:dyDescent="0.2">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3:26" ht="12.75" customHeight="1" x14ac:dyDescent="0.2">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3:26" ht="12.75" customHeight="1" x14ac:dyDescent="0.2">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3:26" ht="12.75" customHeight="1" x14ac:dyDescent="0.2">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3:26" ht="12.75" customHeight="1" x14ac:dyDescent="0.2">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3:26" ht="12.75" customHeight="1" x14ac:dyDescent="0.2">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3:26" ht="12.75" customHeight="1" x14ac:dyDescent="0.2">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3:26" ht="12.75" customHeight="1" x14ac:dyDescent="0.2">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3:26" ht="12.75" customHeight="1" x14ac:dyDescent="0.2">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3:26" ht="12.75" customHeight="1" x14ac:dyDescent="0.2">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3:26" ht="12.75" customHeight="1" x14ac:dyDescent="0.2">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3:26" ht="12.75" customHeight="1" x14ac:dyDescent="0.2">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3:26" ht="12.75" customHeight="1" x14ac:dyDescent="0.2">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3:26" ht="12.75" customHeight="1" x14ac:dyDescent="0.2">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3:26" ht="12.75" customHeight="1" x14ac:dyDescent="0.2">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3:26" ht="12.75" customHeight="1" x14ac:dyDescent="0.2">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3:26" ht="12.75" customHeight="1" x14ac:dyDescent="0.2">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3:26" ht="12.75" customHeight="1" x14ac:dyDescent="0.2">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3:26" ht="12.75" customHeight="1" x14ac:dyDescent="0.2">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3:26" ht="12.75" customHeight="1" x14ac:dyDescent="0.2">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3:26" ht="12.75" customHeight="1" x14ac:dyDescent="0.2">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3:26" ht="12.75" customHeight="1" x14ac:dyDescent="0.2">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3:26" ht="12.75" customHeight="1" x14ac:dyDescent="0.2">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3:26" ht="12.75" customHeight="1" x14ac:dyDescent="0.2">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3:26" ht="12.75" customHeight="1" x14ac:dyDescent="0.2">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3:26" ht="12.75" customHeight="1" x14ac:dyDescent="0.2">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3:26" ht="12.75" customHeight="1" x14ac:dyDescent="0.2">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3:26" ht="12.75" customHeight="1" x14ac:dyDescent="0.2">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3:26" ht="12.75" customHeight="1" x14ac:dyDescent="0.2">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3:26" ht="12.75" customHeight="1" x14ac:dyDescent="0.2">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3:26" ht="12.75" customHeight="1" x14ac:dyDescent="0.2">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3:26" ht="12.75" customHeight="1" x14ac:dyDescent="0.2">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3:26" ht="12.75" customHeight="1" x14ac:dyDescent="0.2">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3:26" ht="12.75" customHeight="1" x14ac:dyDescent="0.2">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3:26" ht="12.75" customHeight="1" x14ac:dyDescent="0.2">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3:26" ht="12.75" customHeight="1" x14ac:dyDescent="0.2">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3:26" ht="12.75" customHeight="1" x14ac:dyDescent="0.2">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3:26" ht="12.75" customHeight="1" x14ac:dyDescent="0.2">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3:26" ht="12.75" customHeight="1" x14ac:dyDescent="0.2">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3:26" ht="12.75" customHeight="1" x14ac:dyDescent="0.2">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3:26" ht="12.75" customHeight="1" x14ac:dyDescent="0.2">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3:26" ht="12.75" customHeight="1" x14ac:dyDescent="0.2">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3:26" ht="12.75" customHeight="1" x14ac:dyDescent="0.2">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3:26" ht="12.75" customHeight="1" x14ac:dyDescent="0.2">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3:26" ht="12.75" customHeight="1" x14ac:dyDescent="0.2">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3:26" ht="12.75" customHeight="1" x14ac:dyDescent="0.2">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3:26" ht="12.75" customHeight="1" x14ac:dyDescent="0.2">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3:26" ht="12.75" customHeight="1" x14ac:dyDescent="0.2">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3:26" ht="12.75" customHeight="1" x14ac:dyDescent="0.2">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3:26" ht="12.75" customHeight="1" x14ac:dyDescent="0.2">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3:26" ht="12.75" customHeight="1" x14ac:dyDescent="0.2">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3:26" ht="12.75" customHeight="1" x14ac:dyDescent="0.2">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3:26" ht="12.75" customHeight="1" x14ac:dyDescent="0.2">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3:26" ht="12.75" customHeight="1" x14ac:dyDescent="0.2">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3:26" ht="12.75" customHeight="1" x14ac:dyDescent="0.2">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3:26" ht="12.75" customHeight="1" x14ac:dyDescent="0.2">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3:26" ht="12.75" customHeight="1" x14ac:dyDescent="0.2">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3:26" ht="12.75" customHeight="1" x14ac:dyDescent="0.2">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3:26" ht="12.75" customHeight="1" x14ac:dyDescent="0.2">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3:26" ht="12.75" customHeight="1" x14ac:dyDescent="0.2">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3:26" ht="12.75" customHeight="1" x14ac:dyDescent="0.2">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3:26" ht="12.75" customHeight="1" x14ac:dyDescent="0.2">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3:26" ht="12.75" customHeight="1" x14ac:dyDescent="0.2">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3:26" ht="12.75" customHeight="1" x14ac:dyDescent="0.2">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3:26" ht="12.75" customHeight="1" x14ac:dyDescent="0.2">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3:26" ht="12.75" customHeight="1" x14ac:dyDescent="0.2">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3:26" ht="12.75" customHeight="1" x14ac:dyDescent="0.2">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3:26" ht="12.75" customHeight="1" x14ac:dyDescent="0.2">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3:26" ht="12.75" customHeight="1" x14ac:dyDescent="0.2">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3:26" ht="12.75" customHeight="1" x14ac:dyDescent="0.2">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3:26" ht="12.75" customHeight="1" x14ac:dyDescent="0.2">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3:26" ht="12.75" customHeight="1" x14ac:dyDescent="0.2">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3:26" ht="12.75" customHeight="1" x14ac:dyDescent="0.2">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3:26" ht="12.75" customHeight="1" x14ac:dyDescent="0.2">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3:26" ht="12.75" customHeight="1" x14ac:dyDescent="0.2">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3:26" ht="12.75" customHeight="1" x14ac:dyDescent="0.2">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3:26" ht="12.75" customHeight="1" x14ac:dyDescent="0.2">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3:26" ht="12.75" customHeight="1" x14ac:dyDescent="0.2">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3:26" ht="12.75" customHeight="1" x14ac:dyDescent="0.2">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3:26" ht="12.75" customHeight="1" x14ac:dyDescent="0.2">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3:26" ht="12.75" customHeight="1" x14ac:dyDescent="0.2">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3:26" ht="12.75" customHeight="1" x14ac:dyDescent="0.2">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3:26" ht="12.75" customHeight="1" x14ac:dyDescent="0.2">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3:26" ht="12.75" customHeight="1" x14ac:dyDescent="0.2">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3:26" ht="12.75" customHeight="1" x14ac:dyDescent="0.2">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3:26" ht="12.75" customHeight="1" x14ac:dyDescent="0.2">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3:26" ht="12.75" customHeight="1" x14ac:dyDescent="0.2">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3:26" ht="12.75" customHeight="1" x14ac:dyDescent="0.2">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3:26" ht="12.75" customHeight="1" x14ac:dyDescent="0.2">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3:26" ht="12.75" customHeight="1" x14ac:dyDescent="0.2">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3:26" ht="12.75" customHeight="1" x14ac:dyDescent="0.2">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3:26" ht="12.75" customHeight="1" x14ac:dyDescent="0.2">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3:26" ht="12.75" customHeight="1" x14ac:dyDescent="0.2">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3:26" ht="12.75" customHeight="1" x14ac:dyDescent="0.2">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3:26" ht="12.75" customHeight="1" x14ac:dyDescent="0.2">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3:26" ht="12.75" customHeight="1" x14ac:dyDescent="0.2">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3:26" ht="12.75" customHeight="1" x14ac:dyDescent="0.2">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3:26" ht="12.75" customHeight="1" x14ac:dyDescent="0.2">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3:26" ht="12.75" customHeight="1" x14ac:dyDescent="0.2">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3:26" ht="12.75" customHeight="1" x14ac:dyDescent="0.2">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3:26" ht="12.75" customHeight="1" x14ac:dyDescent="0.2">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3:26" ht="12.75" customHeight="1" x14ac:dyDescent="0.2">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3:26" ht="12.75" customHeight="1" x14ac:dyDescent="0.2">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3:26" ht="12.75" customHeight="1" x14ac:dyDescent="0.2">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3:26" ht="12.75" customHeight="1" x14ac:dyDescent="0.2">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3:26" ht="12.75" customHeight="1" x14ac:dyDescent="0.2">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3:26" ht="12.75" customHeight="1" x14ac:dyDescent="0.2">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3:26" ht="12.75" customHeight="1" x14ac:dyDescent="0.2">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3:26" ht="12.75" customHeight="1" x14ac:dyDescent="0.2">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3:26" ht="12.75" customHeight="1" x14ac:dyDescent="0.2">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3:26" ht="12.75" customHeight="1" x14ac:dyDescent="0.2">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3:26" ht="12.75" customHeight="1" x14ac:dyDescent="0.2">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3:26" ht="12.75" customHeight="1" x14ac:dyDescent="0.2">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3:26" ht="12.75" customHeight="1" x14ac:dyDescent="0.2">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3:26" ht="12.75" customHeight="1" x14ac:dyDescent="0.2">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3:26" ht="12.75" customHeight="1" x14ac:dyDescent="0.2">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3:26" ht="12.75" customHeight="1" x14ac:dyDescent="0.2">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3:26" ht="12.75" customHeight="1" x14ac:dyDescent="0.2">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3:26" ht="12.75" customHeight="1" x14ac:dyDescent="0.2">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3:26" ht="12.75" customHeight="1" x14ac:dyDescent="0.2">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3:26" ht="12.75" customHeight="1" x14ac:dyDescent="0.2">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3:26" ht="12.75" customHeight="1" x14ac:dyDescent="0.2">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3:26" ht="12.75" customHeight="1" x14ac:dyDescent="0.2">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3:26" ht="12.75" customHeight="1" x14ac:dyDescent="0.2">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3:26" ht="12.75" customHeight="1" x14ac:dyDescent="0.2">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3:26" ht="12.75" customHeight="1" x14ac:dyDescent="0.2">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3:26" ht="12.75" customHeight="1" x14ac:dyDescent="0.2">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3:26" ht="12.75" customHeight="1" x14ac:dyDescent="0.2">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3:26" ht="12.75" customHeight="1" x14ac:dyDescent="0.2">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3:26" ht="12.75" customHeight="1" x14ac:dyDescent="0.2">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3:26" ht="12.75" customHeight="1" x14ac:dyDescent="0.2">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3:26" ht="12.75" customHeight="1" x14ac:dyDescent="0.2">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3:26" ht="12.75" customHeight="1" x14ac:dyDescent="0.2">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3:26" ht="12.75" customHeight="1" x14ac:dyDescent="0.2">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3:26" ht="12.75" customHeight="1" x14ac:dyDescent="0.2">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3:26" ht="12.75" customHeight="1" x14ac:dyDescent="0.2">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3:26" ht="12.75" customHeight="1" x14ac:dyDescent="0.2">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3:26" ht="12.75" customHeight="1" x14ac:dyDescent="0.2">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3:26" ht="12.75" customHeight="1" x14ac:dyDescent="0.2">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3:26" ht="12.75" customHeight="1" x14ac:dyDescent="0.2">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3:26" ht="12.75" customHeight="1" x14ac:dyDescent="0.2">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3:26" ht="12.75" customHeight="1" x14ac:dyDescent="0.2">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3:26" ht="12.75" customHeight="1" x14ac:dyDescent="0.2">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3:26" ht="12.75" customHeight="1" x14ac:dyDescent="0.2">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3:26" ht="12.75" customHeight="1" x14ac:dyDescent="0.2">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3:26" ht="12.75" customHeight="1" x14ac:dyDescent="0.2">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3:26" ht="12.75" customHeight="1" x14ac:dyDescent="0.2">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3:26" ht="12.75" customHeight="1" x14ac:dyDescent="0.2">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3:26" ht="12.75" customHeight="1" x14ac:dyDescent="0.2">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3:26" ht="12.75" customHeight="1" x14ac:dyDescent="0.2">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3:26" ht="12.75" customHeight="1" x14ac:dyDescent="0.2">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3:26" ht="12.75" customHeight="1" x14ac:dyDescent="0.2">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3:26" ht="12.75" customHeight="1" x14ac:dyDescent="0.2">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3:26" ht="12.75" customHeight="1" x14ac:dyDescent="0.2">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3:26" ht="12.75" customHeight="1" x14ac:dyDescent="0.2">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3:26" ht="12.75" customHeight="1" x14ac:dyDescent="0.2">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3:26" ht="12.75" customHeight="1" x14ac:dyDescent="0.2">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3:26" ht="12.75" customHeight="1" x14ac:dyDescent="0.2">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3:26" ht="12.75" customHeight="1" x14ac:dyDescent="0.2">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3:26" ht="12.75" customHeight="1" x14ac:dyDescent="0.2">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3:26" ht="12.75" customHeight="1" x14ac:dyDescent="0.2">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3:26" ht="12.75" customHeight="1" x14ac:dyDescent="0.2">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3:26" ht="12.75" customHeight="1" x14ac:dyDescent="0.2">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3:26" ht="12.75" customHeight="1" x14ac:dyDescent="0.2">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3:26" ht="12.75" customHeight="1" x14ac:dyDescent="0.2">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3:26" ht="12.75" customHeight="1" x14ac:dyDescent="0.2">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3:26" ht="12.75" customHeight="1" x14ac:dyDescent="0.2">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3:26" ht="12.75" customHeight="1" x14ac:dyDescent="0.2">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3:26" ht="12.75" customHeight="1" x14ac:dyDescent="0.2">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3:26" ht="12.75" customHeight="1" x14ac:dyDescent="0.2">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3:26" ht="12.75" customHeight="1" x14ac:dyDescent="0.2">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3:26" ht="12.75" customHeight="1" x14ac:dyDescent="0.2">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3:26" ht="12.75" customHeight="1" x14ac:dyDescent="0.2">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3:26" ht="12.75" customHeight="1" x14ac:dyDescent="0.2">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3:26" ht="12.75" customHeight="1" x14ac:dyDescent="0.2">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3:26" ht="12.75" customHeight="1" x14ac:dyDescent="0.2">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3:26" ht="12.75" customHeight="1" x14ac:dyDescent="0.2">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3:26" ht="12.75" customHeight="1" x14ac:dyDescent="0.2">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3:26" ht="12.75" customHeight="1" x14ac:dyDescent="0.2">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3:26" ht="12.75" customHeight="1" x14ac:dyDescent="0.2">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3:26" ht="12.75" customHeight="1" x14ac:dyDescent="0.2">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3:26" ht="12.75" customHeight="1" x14ac:dyDescent="0.2">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3:26" ht="12.75" customHeight="1" x14ac:dyDescent="0.2">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3:26" ht="12.75" customHeight="1" x14ac:dyDescent="0.2">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3:26" ht="12.75" customHeight="1" x14ac:dyDescent="0.2">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3:26" ht="12.75" customHeight="1" x14ac:dyDescent="0.2">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3:26" ht="12.75" customHeight="1" x14ac:dyDescent="0.2">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3:26" ht="12.75" customHeight="1" x14ac:dyDescent="0.2">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3:26" ht="12.75" customHeight="1" x14ac:dyDescent="0.2">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3:26" ht="12.75" customHeight="1" x14ac:dyDescent="0.2">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3:26" ht="12.75" customHeight="1" x14ac:dyDescent="0.2">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3:26" ht="12.75" customHeight="1" x14ac:dyDescent="0.2">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3:26" ht="12.75" customHeight="1" x14ac:dyDescent="0.2">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3:26" ht="12.75" customHeight="1" x14ac:dyDescent="0.2">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3:26" ht="12.75" customHeight="1" x14ac:dyDescent="0.2">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3:26" ht="12.75" customHeight="1" x14ac:dyDescent="0.2">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3:26" ht="12.75" customHeight="1" x14ac:dyDescent="0.2">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3:26" ht="12.75" customHeight="1" x14ac:dyDescent="0.2">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3:26" ht="12.75" customHeight="1" x14ac:dyDescent="0.2">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3:26" ht="12.75" customHeight="1" x14ac:dyDescent="0.2">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3:26" ht="12.75" customHeight="1" x14ac:dyDescent="0.2">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3:26" ht="12.75" customHeight="1" x14ac:dyDescent="0.2">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3:26" ht="12.75" customHeight="1" x14ac:dyDescent="0.2">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3:26" ht="12.75" customHeight="1" x14ac:dyDescent="0.2">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3:26" ht="12.75" customHeight="1" x14ac:dyDescent="0.2">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3:26" ht="12.75" customHeight="1" x14ac:dyDescent="0.2">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3:26" ht="12.75" customHeight="1" x14ac:dyDescent="0.2">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3:26" ht="12.75" customHeight="1" x14ac:dyDescent="0.2">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3:26" ht="12.75" customHeight="1" x14ac:dyDescent="0.2">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3:26" ht="12.75" customHeight="1" x14ac:dyDescent="0.2">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3:26" ht="12.75" customHeight="1" x14ac:dyDescent="0.2">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3:26" ht="12.75" customHeight="1" x14ac:dyDescent="0.2">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3:26" ht="12.75" customHeight="1" x14ac:dyDescent="0.2">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3:26" ht="12.75" customHeight="1" x14ac:dyDescent="0.2">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3:26" ht="12.75" customHeight="1" x14ac:dyDescent="0.2">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3:26" ht="12.75" customHeight="1" x14ac:dyDescent="0.2">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3:26" ht="12.75" customHeight="1" x14ac:dyDescent="0.2">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3:26" ht="12.75" customHeight="1" x14ac:dyDescent="0.2">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3:26" ht="12.75" customHeight="1" x14ac:dyDescent="0.2">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3:26" ht="12.75" customHeight="1" x14ac:dyDescent="0.2">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3:26" ht="12.75" customHeight="1" x14ac:dyDescent="0.2">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3:26" ht="12.75" customHeight="1" x14ac:dyDescent="0.2">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3:26" ht="12.75" customHeight="1" x14ac:dyDescent="0.2">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3:26" ht="12.75" customHeight="1" x14ac:dyDescent="0.2">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3:26" ht="12.75" customHeight="1" x14ac:dyDescent="0.2">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3:26" ht="12.75" customHeight="1" x14ac:dyDescent="0.2">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3:26" ht="12.75" customHeight="1" x14ac:dyDescent="0.2">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3:26" ht="12.75" customHeight="1" x14ac:dyDescent="0.2">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3:26" ht="12.75" customHeight="1" x14ac:dyDescent="0.2">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3:26" ht="12.75" customHeight="1" x14ac:dyDescent="0.2">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3:26" ht="12.75" customHeight="1" x14ac:dyDescent="0.2">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3:26" ht="12.75" customHeight="1" x14ac:dyDescent="0.2">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3:26" ht="12.75" customHeight="1" x14ac:dyDescent="0.2">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3:26" ht="12.75" customHeight="1" x14ac:dyDescent="0.2">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3:26" ht="12.75" customHeight="1" x14ac:dyDescent="0.2">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3:26" ht="12.75" customHeight="1" x14ac:dyDescent="0.2">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3:26" ht="12.75" customHeight="1" x14ac:dyDescent="0.2">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3:26" ht="12.75" customHeight="1" x14ac:dyDescent="0.2">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3:26" ht="12.75" customHeight="1" x14ac:dyDescent="0.2">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3:26" ht="12.75" customHeight="1" x14ac:dyDescent="0.2">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3:26" ht="12.75" customHeight="1" x14ac:dyDescent="0.2">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3:26" ht="12.75" customHeight="1" x14ac:dyDescent="0.2">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3:26" ht="12.75" customHeight="1" x14ac:dyDescent="0.2">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3:26" ht="12.75" customHeight="1" x14ac:dyDescent="0.2">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3:26" ht="12.75" customHeight="1" x14ac:dyDescent="0.2">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3:26" ht="12.75" customHeight="1" x14ac:dyDescent="0.2">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3:26" ht="12.75" customHeight="1" x14ac:dyDescent="0.2">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3:26" ht="12.75" customHeight="1" x14ac:dyDescent="0.2">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3:26" ht="12.75" customHeight="1" x14ac:dyDescent="0.2">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3:26" ht="12.75" customHeight="1" x14ac:dyDescent="0.2">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3:26" ht="12.75" customHeight="1" x14ac:dyDescent="0.2">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3:26" ht="12.75" customHeight="1" x14ac:dyDescent="0.2">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3:26" ht="12.75" customHeight="1" x14ac:dyDescent="0.2">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3:26" ht="12.75" customHeight="1" x14ac:dyDescent="0.2">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3:26" ht="12.75" customHeight="1" x14ac:dyDescent="0.2">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3:26" ht="12.75" customHeight="1" x14ac:dyDescent="0.2">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3:26" ht="12.75" customHeight="1" x14ac:dyDescent="0.2">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3:26" ht="12.75" customHeight="1" x14ac:dyDescent="0.2">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3:26" ht="12.75" customHeight="1" x14ac:dyDescent="0.2">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3:26" ht="12.75" customHeight="1" x14ac:dyDescent="0.2">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3:26" ht="12.75" customHeight="1" x14ac:dyDescent="0.2">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3:26" ht="12.75" customHeight="1" x14ac:dyDescent="0.2">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3:26" ht="12.75" customHeight="1" x14ac:dyDescent="0.2">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3:26" ht="12.75" customHeight="1" x14ac:dyDescent="0.2">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3:26" ht="12.75" customHeight="1" x14ac:dyDescent="0.2">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3:26" ht="12.75" customHeight="1" x14ac:dyDescent="0.2">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3:26" ht="12.75" customHeight="1" x14ac:dyDescent="0.2">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3:26" ht="12.75" customHeight="1" x14ac:dyDescent="0.2">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3:26" ht="12.75" customHeight="1" x14ac:dyDescent="0.2">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3:26" ht="12.75" customHeight="1" x14ac:dyDescent="0.2">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3:26" ht="12.75" customHeight="1" x14ac:dyDescent="0.2">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3:26" ht="12.75" customHeight="1" x14ac:dyDescent="0.2">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3:26" ht="12.75" customHeight="1" x14ac:dyDescent="0.2">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3:26" ht="12.75" customHeight="1" x14ac:dyDescent="0.2">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3:26" ht="12.75" customHeight="1" x14ac:dyDescent="0.2">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3:26" ht="12.75" customHeight="1" x14ac:dyDescent="0.2">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3:26" ht="12.75" customHeight="1" x14ac:dyDescent="0.2">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3:26" ht="12.75" customHeight="1" x14ac:dyDescent="0.2">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3:26" ht="12.75" customHeight="1" x14ac:dyDescent="0.2">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3:26" ht="12.75" customHeight="1" x14ac:dyDescent="0.2">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3:26" ht="12.75" customHeight="1" x14ac:dyDescent="0.2">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3:26" ht="12.75" customHeight="1" x14ac:dyDescent="0.2">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3:26" ht="12.75" customHeight="1" x14ac:dyDescent="0.2">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3:26" ht="12.75" customHeight="1" x14ac:dyDescent="0.2">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3:26" ht="12.75" customHeight="1" x14ac:dyDescent="0.2">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3:26" ht="12.75" customHeight="1" x14ac:dyDescent="0.2">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3:26" ht="12.75" customHeight="1" x14ac:dyDescent="0.2">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3:26" ht="12.75" customHeight="1" x14ac:dyDescent="0.2">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3:26" ht="12.75" customHeight="1" x14ac:dyDescent="0.2">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3:26" ht="12.75" customHeight="1" x14ac:dyDescent="0.2">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3:26" ht="12.75" customHeight="1" x14ac:dyDescent="0.2">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3:26" ht="12.75" customHeight="1" x14ac:dyDescent="0.2">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3:26" ht="12.75" customHeight="1" x14ac:dyDescent="0.2">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3:26" ht="12.75" customHeight="1" x14ac:dyDescent="0.2">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3:26" ht="12.75" customHeight="1" x14ac:dyDescent="0.2">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3:26" ht="12.75" customHeight="1" x14ac:dyDescent="0.2">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3:26" ht="12.75" customHeight="1" x14ac:dyDescent="0.2">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3:26" ht="12.75" customHeight="1" x14ac:dyDescent="0.2">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3:26" ht="12.75" customHeight="1" x14ac:dyDescent="0.2">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3:26" ht="12.75" customHeight="1" x14ac:dyDescent="0.2">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3:26" ht="12.75" customHeight="1" x14ac:dyDescent="0.2">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3:26" ht="12.75" customHeight="1" x14ac:dyDescent="0.2">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3:26" ht="12.75" customHeight="1" x14ac:dyDescent="0.2">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3:26" ht="12.75" customHeight="1" x14ac:dyDescent="0.2">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3:26" ht="12.75" customHeight="1" x14ac:dyDescent="0.2">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3:26" ht="12.75" customHeight="1" x14ac:dyDescent="0.2">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3:26" ht="12.75" customHeight="1" x14ac:dyDescent="0.2">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3:26" ht="12.75" customHeight="1" x14ac:dyDescent="0.2">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3:26" ht="12.75" customHeight="1" x14ac:dyDescent="0.2">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3:26" ht="12.75" customHeight="1" x14ac:dyDescent="0.2">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3:26" ht="12.75" customHeight="1" x14ac:dyDescent="0.2">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3:26" ht="12.75" customHeight="1" x14ac:dyDescent="0.2">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3:26" ht="12.75" customHeight="1" x14ac:dyDescent="0.2">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3:26" ht="12.75" customHeight="1" x14ac:dyDescent="0.2">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3:26" ht="12.75" customHeight="1" x14ac:dyDescent="0.2">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3:26" ht="12.75" customHeight="1" x14ac:dyDescent="0.2">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3:26" ht="12.75" customHeight="1" x14ac:dyDescent="0.2">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3:26" ht="12.75" customHeight="1" x14ac:dyDescent="0.2">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3:26" ht="12.75" customHeight="1" x14ac:dyDescent="0.2">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3:26" ht="12.75" customHeight="1" x14ac:dyDescent="0.2">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3:26" ht="12.75" customHeight="1" x14ac:dyDescent="0.2">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3:26" ht="12.75" customHeight="1" x14ac:dyDescent="0.2">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3:26" ht="12.75" customHeight="1" x14ac:dyDescent="0.2">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3:26" ht="12.75" customHeight="1" x14ac:dyDescent="0.2">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3:26" ht="12.75" customHeight="1" x14ac:dyDescent="0.2">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3:26" ht="12.75" customHeight="1" x14ac:dyDescent="0.2">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3:26" ht="12.75" customHeight="1" x14ac:dyDescent="0.2">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3:26" ht="12.75" customHeight="1" x14ac:dyDescent="0.2">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3:26" ht="12.75" customHeight="1" x14ac:dyDescent="0.2">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3:26" ht="12.75" customHeight="1" x14ac:dyDescent="0.2">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3:26" ht="12.75" customHeight="1" x14ac:dyDescent="0.2">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3:26" ht="12.75" customHeight="1" x14ac:dyDescent="0.2">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3:26" ht="12.75" customHeight="1" x14ac:dyDescent="0.2">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3:26" ht="12.75" customHeight="1" x14ac:dyDescent="0.2">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3:26" ht="12.75" customHeight="1" x14ac:dyDescent="0.2">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3:26" ht="12.75" customHeight="1" x14ac:dyDescent="0.2">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3:26" ht="12.75" customHeight="1" x14ac:dyDescent="0.2">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3:26" ht="12.75" customHeight="1" x14ac:dyDescent="0.2">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3:26" ht="12.75" customHeight="1" x14ac:dyDescent="0.2">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3:26" ht="12.75" customHeight="1" x14ac:dyDescent="0.2">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3:26" ht="12.75" customHeight="1" x14ac:dyDescent="0.2">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3:26" ht="12.75" customHeight="1" x14ac:dyDescent="0.2">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3:26" ht="12.75" customHeight="1" x14ac:dyDescent="0.2">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3:26" ht="12.75" customHeight="1" x14ac:dyDescent="0.2">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3:26" ht="12.75" customHeight="1" x14ac:dyDescent="0.2">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3:26" ht="12.75" customHeight="1" x14ac:dyDescent="0.2">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3:26" ht="12.75" customHeight="1" x14ac:dyDescent="0.2">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3:26" ht="12.75" customHeight="1" x14ac:dyDescent="0.2">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3:26" ht="12.75" customHeight="1" x14ac:dyDescent="0.2">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3:26" ht="12.75" customHeight="1" x14ac:dyDescent="0.2">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3:26" ht="12.75" customHeight="1" x14ac:dyDescent="0.2">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3:26" ht="12.75" customHeight="1" x14ac:dyDescent="0.2">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3:26" ht="12.75" customHeight="1" x14ac:dyDescent="0.2">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3:26" ht="12.75" customHeight="1" x14ac:dyDescent="0.2">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3:26" ht="12.75" customHeight="1" x14ac:dyDescent="0.2">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3:26" ht="12.75" customHeight="1" x14ac:dyDescent="0.2">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3:26" ht="12.75" customHeight="1" x14ac:dyDescent="0.2">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3:26" ht="12.75" customHeight="1" x14ac:dyDescent="0.2">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3:26" ht="12.75" customHeight="1" x14ac:dyDescent="0.2">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3:26" ht="12.75" customHeight="1" x14ac:dyDescent="0.2">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3:26" ht="12.75" customHeight="1" x14ac:dyDescent="0.2">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3:26" ht="12.75" customHeight="1" x14ac:dyDescent="0.2">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3:26" ht="12.75" customHeight="1" x14ac:dyDescent="0.2">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3:26" ht="12.75" customHeight="1" x14ac:dyDescent="0.2">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3:26" ht="12.75" customHeight="1" x14ac:dyDescent="0.2">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3:26" ht="12.75" customHeight="1" x14ac:dyDescent="0.2">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3:26" ht="12.75" customHeight="1" x14ac:dyDescent="0.2">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3:26" ht="12.75" customHeight="1" x14ac:dyDescent="0.2">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3:26" ht="12.75" customHeight="1" x14ac:dyDescent="0.2">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3:26" ht="12.75" customHeight="1" x14ac:dyDescent="0.2">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3:26" ht="12.75" customHeight="1" x14ac:dyDescent="0.2">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3:26" ht="12.75" customHeight="1" x14ac:dyDescent="0.2">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3:26" ht="12.75" customHeight="1" x14ac:dyDescent="0.2">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3:26" ht="12.75" customHeight="1" x14ac:dyDescent="0.2">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3:26" ht="12.75" customHeight="1" x14ac:dyDescent="0.2">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3:26" ht="12.75" customHeight="1" x14ac:dyDescent="0.2">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3:26" ht="12.75" customHeight="1" x14ac:dyDescent="0.2">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3:26" ht="12.75" customHeight="1" x14ac:dyDescent="0.2">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3:26" ht="12.75" customHeight="1" x14ac:dyDescent="0.2">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3:26" ht="12.75" customHeight="1" x14ac:dyDescent="0.2">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3:26" ht="12.75" customHeight="1" x14ac:dyDescent="0.2">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3:26" ht="12.75" customHeight="1" x14ac:dyDescent="0.2">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3:26" ht="12.75" customHeight="1" x14ac:dyDescent="0.2">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3:26" ht="12.75" customHeight="1" x14ac:dyDescent="0.2">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3:26" ht="12.75" customHeight="1" x14ac:dyDescent="0.2">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3:26" ht="12.75" customHeight="1" x14ac:dyDescent="0.2">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3:26" ht="12.75" customHeight="1" x14ac:dyDescent="0.2">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3:26" ht="12.75" customHeight="1" x14ac:dyDescent="0.2">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3:26" ht="12.75" customHeight="1" x14ac:dyDescent="0.2">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3:26" ht="12.75" customHeight="1" x14ac:dyDescent="0.2">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3:26" ht="12.75" customHeight="1" x14ac:dyDescent="0.2">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3:26" ht="12.75" customHeight="1" x14ac:dyDescent="0.2">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3:26" ht="12.75" customHeight="1" x14ac:dyDescent="0.2">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3:26" ht="12.75" customHeight="1" x14ac:dyDescent="0.2">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3:26" ht="12.75" customHeight="1" x14ac:dyDescent="0.2">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3:26" ht="12.75" customHeight="1" x14ac:dyDescent="0.2">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3:26" ht="12.75" customHeight="1" x14ac:dyDescent="0.2">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3:26" ht="12.75" customHeight="1" x14ac:dyDescent="0.2">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3:26" ht="12.75" customHeight="1" x14ac:dyDescent="0.2">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3:26" ht="12.75" customHeight="1" x14ac:dyDescent="0.2">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3:26" ht="12.75" customHeight="1" x14ac:dyDescent="0.2">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3:26" ht="12.75" customHeight="1" x14ac:dyDescent="0.2">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3:26" ht="12.75" customHeight="1" x14ac:dyDescent="0.2">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3:26" ht="12.75" customHeight="1" x14ac:dyDescent="0.2">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3:26" ht="12.75" customHeight="1" x14ac:dyDescent="0.2">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3:26" ht="12.75" customHeight="1" x14ac:dyDescent="0.2">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3:26" ht="12.75" customHeight="1" x14ac:dyDescent="0.2">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3:26" ht="12.75" customHeight="1" x14ac:dyDescent="0.2">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3:26" ht="12.75" customHeight="1" x14ac:dyDescent="0.2">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3:26" ht="12.75" customHeight="1" x14ac:dyDescent="0.2">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3:26" ht="12.75" customHeight="1" x14ac:dyDescent="0.2">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3:26" ht="12.75" customHeight="1" x14ac:dyDescent="0.2">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3:26" ht="12.75" customHeight="1" x14ac:dyDescent="0.2">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3:26" ht="12.75" customHeight="1" x14ac:dyDescent="0.2">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3:26" ht="12.75" customHeight="1" x14ac:dyDescent="0.2">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3:26" ht="12.75" customHeight="1" x14ac:dyDescent="0.2">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3:26" ht="12.75" customHeight="1" x14ac:dyDescent="0.2">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3:26" ht="12.75" customHeight="1" x14ac:dyDescent="0.2">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3:26" ht="12.75" customHeight="1" x14ac:dyDescent="0.2">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3:26" ht="12.75" customHeight="1" x14ac:dyDescent="0.2">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3:26" ht="12.75" customHeight="1" x14ac:dyDescent="0.2">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3:26" ht="12.75" customHeight="1" x14ac:dyDescent="0.2">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3:26" ht="12.75" customHeight="1" x14ac:dyDescent="0.2">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3:26" ht="12.75" customHeight="1" x14ac:dyDescent="0.2">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3:26" ht="12.75" customHeight="1" x14ac:dyDescent="0.2">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3:26" ht="12.75" customHeight="1" x14ac:dyDescent="0.2">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3:26" ht="12.75" customHeight="1" x14ac:dyDescent="0.2">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3:26" ht="12.75" customHeight="1" x14ac:dyDescent="0.2">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3:26" ht="12.75" customHeight="1" x14ac:dyDescent="0.2">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3:26" ht="12.75" customHeight="1" x14ac:dyDescent="0.2">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3:26" ht="12.75" customHeight="1" x14ac:dyDescent="0.2">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3:26" ht="12.75" customHeight="1" x14ac:dyDescent="0.2">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3:26" ht="12.75" customHeight="1" x14ac:dyDescent="0.2">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3:26" ht="12.75" customHeight="1" x14ac:dyDescent="0.2">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3:26" ht="12.75" customHeight="1" x14ac:dyDescent="0.2">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3:26" ht="12.75" customHeight="1" x14ac:dyDescent="0.2">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3:26" ht="12.75" customHeight="1" x14ac:dyDescent="0.2">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3:26" ht="12.75" customHeight="1" x14ac:dyDescent="0.2">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3:26" ht="12.75" customHeight="1" x14ac:dyDescent="0.2">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3:26" ht="12.75" customHeight="1" x14ac:dyDescent="0.2">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3:26" ht="12.75" customHeight="1" x14ac:dyDescent="0.2">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3:26" ht="12.75" customHeight="1" x14ac:dyDescent="0.2">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3:26" ht="12.75" customHeight="1" x14ac:dyDescent="0.2">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3:26" ht="12.75" customHeight="1" x14ac:dyDescent="0.2">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3:26" ht="12.75" customHeight="1" x14ac:dyDescent="0.2">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3:26" ht="12.75" customHeight="1" x14ac:dyDescent="0.2">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3:26" ht="12.75" customHeight="1" x14ac:dyDescent="0.2">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3:26" ht="12.75" customHeight="1" x14ac:dyDescent="0.2">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3:26" ht="12.75" customHeight="1" x14ac:dyDescent="0.2">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3:26" ht="12.75" customHeight="1" x14ac:dyDescent="0.2">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3:26" ht="12.75" customHeight="1" x14ac:dyDescent="0.2">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3:26" ht="12.75" customHeight="1" x14ac:dyDescent="0.2">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3:26" ht="12.75" customHeight="1" x14ac:dyDescent="0.2">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3:26" ht="12.75" customHeight="1" x14ac:dyDescent="0.2">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3:26" ht="12.75" customHeight="1" x14ac:dyDescent="0.2">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3:26" ht="12.75" customHeight="1" x14ac:dyDescent="0.2">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3:26" ht="12.75" customHeight="1" x14ac:dyDescent="0.2">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3:26" ht="12.75" customHeight="1" x14ac:dyDescent="0.2">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3:26" ht="12.75" customHeight="1" x14ac:dyDescent="0.2">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3:26" ht="12.75" customHeight="1" x14ac:dyDescent="0.2">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3:26" ht="12.75" customHeight="1" x14ac:dyDescent="0.2">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3:26" ht="12.75" customHeight="1" x14ac:dyDescent="0.2">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3:26" ht="12.75" customHeight="1" x14ac:dyDescent="0.2">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3:26" ht="12.75" customHeight="1" x14ac:dyDescent="0.2">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3:26" ht="12.75" customHeight="1" x14ac:dyDescent="0.2">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3:26" ht="12.75" customHeight="1" x14ac:dyDescent="0.2">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3:26" ht="12.75" customHeight="1" x14ac:dyDescent="0.2">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3:26" ht="12.75" customHeight="1" x14ac:dyDescent="0.2">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3:26" ht="12.75" customHeight="1" x14ac:dyDescent="0.2">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3:26" ht="12.75" customHeight="1" x14ac:dyDescent="0.2">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3:26" ht="12.75" customHeight="1" x14ac:dyDescent="0.2">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3:26" ht="12.75" customHeight="1" x14ac:dyDescent="0.2">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3:26" ht="12.75" customHeight="1" x14ac:dyDescent="0.2">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3:26" ht="12.75" customHeight="1" x14ac:dyDescent="0.2">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3:26" ht="12.75" customHeight="1" x14ac:dyDescent="0.2">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3:26" ht="12.75" customHeight="1" x14ac:dyDescent="0.2">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3:26" ht="12.75" customHeight="1" x14ac:dyDescent="0.2">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3:26" ht="12.75" customHeight="1" x14ac:dyDescent="0.2">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3:26" ht="12.75" customHeight="1" x14ac:dyDescent="0.2">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3:26" ht="12.75" customHeight="1" x14ac:dyDescent="0.2">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3:26" ht="12.75" customHeight="1" x14ac:dyDescent="0.2">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3:26" ht="12.75" customHeight="1" x14ac:dyDescent="0.2">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3:26" ht="12.75" customHeight="1" x14ac:dyDescent="0.2">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3:26" ht="12.75" customHeight="1" x14ac:dyDescent="0.2">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3:26" ht="12.75" customHeight="1" x14ac:dyDescent="0.2">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3:26" ht="12.75" customHeight="1" x14ac:dyDescent="0.2">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3:26" ht="12.75" customHeight="1" x14ac:dyDescent="0.2">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3:26" ht="12.75" customHeight="1" x14ac:dyDescent="0.2">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3:26" ht="12.75" customHeight="1" x14ac:dyDescent="0.2">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3:26" ht="12.75" customHeight="1" x14ac:dyDescent="0.2">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3:26" ht="12.75" customHeight="1" x14ac:dyDescent="0.2">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3:26" ht="12.75" customHeight="1" x14ac:dyDescent="0.2">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3:26" ht="12.75" customHeight="1" x14ac:dyDescent="0.2">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3:26" ht="12.75" customHeight="1" x14ac:dyDescent="0.2">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3:26" ht="12.75" customHeight="1" x14ac:dyDescent="0.2">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3:26" ht="12.75" customHeight="1" x14ac:dyDescent="0.2">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3:26" ht="12.75" customHeight="1" x14ac:dyDescent="0.2">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3:26" ht="12.75" customHeight="1" x14ac:dyDescent="0.2">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3:26" ht="12.75" customHeight="1" x14ac:dyDescent="0.2">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3:26" ht="12.75" customHeight="1" x14ac:dyDescent="0.2">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3:26" ht="12.75" customHeight="1" x14ac:dyDescent="0.2">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3:26" ht="12.75" customHeight="1" x14ac:dyDescent="0.2">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3:26" ht="12.75" customHeight="1" x14ac:dyDescent="0.2">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3:26" ht="12.75" customHeight="1" x14ac:dyDescent="0.2">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3:26" ht="12.75" customHeight="1" x14ac:dyDescent="0.2">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3:26" ht="12.75" customHeight="1" x14ac:dyDescent="0.2">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3:26" ht="12.75" customHeight="1" x14ac:dyDescent="0.2">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3:26" ht="12.75" customHeight="1" x14ac:dyDescent="0.2">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3:26" ht="12.75" customHeight="1" x14ac:dyDescent="0.2">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3:26" ht="12.75" customHeight="1" x14ac:dyDescent="0.2">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3:26" ht="12.75" customHeight="1" x14ac:dyDescent="0.2">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3:26" ht="12.75" customHeight="1" x14ac:dyDescent="0.2">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3:26" ht="12.75" customHeight="1" x14ac:dyDescent="0.2">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3:26" ht="12.75" customHeight="1" x14ac:dyDescent="0.2">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3:26" ht="12.75" customHeight="1" x14ac:dyDescent="0.2">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3:26" ht="12.75" customHeight="1" x14ac:dyDescent="0.2">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3:26" ht="12.75" customHeight="1" x14ac:dyDescent="0.2">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3:26" ht="12.75" customHeight="1" x14ac:dyDescent="0.2">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3:26" ht="12.75" customHeight="1" x14ac:dyDescent="0.2">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3:26" ht="12.75" customHeight="1" x14ac:dyDescent="0.2">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3:26" ht="12.75" customHeight="1" x14ac:dyDescent="0.2">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3:26" ht="12.75" customHeight="1" x14ac:dyDescent="0.2">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3:26" ht="12.75" customHeight="1" x14ac:dyDescent="0.2">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3:26" ht="12.75" customHeight="1" x14ac:dyDescent="0.2">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3:26" ht="12.75" customHeight="1" x14ac:dyDescent="0.2">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3:26" ht="12.75" customHeight="1" x14ac:dyDescent="0.2">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3:26" ht="12.75" customHeight="1" x14ac:dyDescent="0.2">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3:26" ht="12.75" customHeight="1" x14ac:dyDescent="0.2">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3:26" ht="12.75" customHeight="1" x14ac:dyDescent="0.2">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3:26" ht="12.75" customHeight="1" x14ac:dyDescent="0.2">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3:26" ht="12.75" customHeight="1" x14ac:dyDescent="0.2">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3:26" ht="12.75" customHeight="1" x14ac:dyDescent="0.2">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3:26" ht="12.75" customHeight="1" x14ac:dyDescent="0.2">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3:26" ht="12.75" customHeight="1" x14ac:dyDescent="0.2">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3:26" ht="12.75" customHeight="1" x14ac:dyDescent="0.2">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3:26" ht="12.75" customHeight="1" x14ac:dyDescent="0.2">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3:26" ht="12.75" customHeight="1" x14ac:dyDescent="0.2">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3:26" ht="12.75" customHeight="1" x14ac:dyDescent="0.2">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3:26" ht="12.75" customHeight="1" x14ac:dyDescent="0.2">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3:26" ht="12.75" customHeight="1" x14ac:dyDescent="0.2">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3:26" ht="12.75" customHeight="1" x14ac:dyDescent="0.2">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3:26" ht="12.75" customHeight="1" x14ac:dyDescent="0.2">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3:26" ht="12.75" customHeight="1" x14ac:dyDescent="0.2">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3:26" ht="12.75" customHeight="1" x14ac:dyDescent="0.2">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3:26" ht="12.75" customHeight="1" x14ac:dyDescent="0.2">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3:26" ht="12.75" customHeight="1" x14ac:dyDescent="0.2">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3:26" ht="12.75" customHeight="1" x14ac:dyDescent="0.2">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3:26" ht="12.75" customHeight="1" x14ac:dyDescent="0.2">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3:26" ht="12.75" customHeight="1" x14ac:dyDescent="0.2">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3:26" ht="12.75" customHeight="1" x14ac:dyDescent="0.2">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3:26" ht="12.75" customHeight="1" x14ac:dyDescent="0.2">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3:26" ht="12.75" customHeight="1" x14ac:dyDescent="0.2">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3:26" ht="12.75" customHeight="1" x14ac:dyDescent="0.2">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3:26" ht="12.75" customHeight="1" x14ac:dyDescent="0.2">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3:26" ht="12.75" customHeight="1" x14ac:dyDescent="0.2">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3:26" ht="12.75" customHeight="1" x14ac:dyDescent="0.2">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3:26" ht="12.75" customHeight="1" x14ac:dyDescent="0.2">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3:26" ht="12.75" customHeight="1" x14ac:dyDescent="0.2">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3:26" ht="12.75" customHeight="1" x14ac:dyDescent="0.2">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3:26" ht="12.75" customHeight="1" x14ac:dyDescent="0.2">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3:26" ht="12.75" customHeight="1" x14ac:dyDescent="0.2">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3:26" ht="12.75" customHeight="1" x14ac:dyDescent="0.2">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3:26" ht="12.75" customHeight="1" x14ac:dyDescent="0.2">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3:26" ht="12.75" customHeight="1" x14ac:dyDescent="0.2">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3:26" ht="12.75" customHeight="1" x14ac:dyDescent="0.2">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3:26" ht="12.75" customHeight="1" x14ac:dyDescent="0.2">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3:26" ht="12.75" customHeight="1" x14ac:dyDescent="0.2">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3:26" ht="12.75" customHeight="1" x14ac:dyDescent="0.2">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3:26" ht="12.75" customHeight="1" x14ac:dyDescent="0.2">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3:26" ht="12.75" customHeight="1" x14ac:dyDescent="0.2">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3:26" ht="12.75" customHeight="1" x14ac:dyDescent="0.2">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3:26" ht="12.75" customHeight="1" x14ac:dyDescent="0.2">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3:26" ht="12.75" customHeight="1" x14ac:dyDescent="0.2">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3:26" ht="12.75" customHeight="1" x14ac:dyDescent="0.2">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3:26" ht="12.75" customHeight="1" x14ac:dyDescent="0.2">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3:26" ht="12.75" customHeight="1" x14ac:dyDescent="0.2">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3:26" ht="12.75" customHeight="1" x14ac:dyDescent="0.2">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3:26" ht="12.75" customHeight="1" x14ac:dyDescent="0.2">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3:26" ht="12.75" customHeight="1" x14ac:dyDescent="0.2">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3:26" ht="12.75" customHeight="1" x14ac:dyDescent="0.2">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3:26" ht="12.75" customHeight="1" x14ac:dyDescent="0.2">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3:26" ht="12.75" customHeight="1" x14ac:dyDescent="0.2">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3:26" ht="12.75" customHeight="1" x14ac:dyDescent="0.2">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3:26" ht="12.75" customHeight="1" x14ac:dyDescent="0.2">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3:26" ht="12.75" customHeight="1" x14ac:dyDescent="0.2">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3:26" ht="12.75" customHeight="1" x14ac:dyDescent="0.2">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3:26" ht="12.75" customHeight="1" x14ac:dyDescent="0.2">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3:26" ht="12.75" customHeight="1" x14ac:dyDescent="0.2">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3:26" ht="12.75" customHeight="1" x14ac:dyDescent="0.2">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3:26" ht="12.75" customHeight="1" x14ac:dyDescent="0.2">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3:26" ht="12.75" customHeight="1" x14ac:dyDescent="0.2">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3:26" ht="12.75" customHeight="1" x14ac:dyDescent="0.2">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3:26" ht="12.75" customHeight="1" x14ac:dyDescent="0.2">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3:26" ht="12.75" customHeight="1" x14ac:dyDescent="0.2">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3:26" ht="12.75" customHeight="1" x14ac:dyDescent="0.2">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3:26" ht="12.75" customHeight="1" x14ac:dyDescent="0.2">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3:26" ht="12.75" customHeight="1" x14ac:dyDescent="0.2">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3:26" ht="12.75" customHeight="1" x14ac:dyDescent="0.2">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3:26" ht="12.75" customHeight="1" x14ac:dyDescent="0.2">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3:26" ht="12.75" customHeight="1" x14ac:dyDescent="0.2">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3:26" ht="12.75" customHeight="1" x14ac:dyDescent="0.2">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3:26" ht="12.75" customHeight="1" x14ac:dyDescent="0.2">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3:26" ht="12.75" customHeight="1" x14ac:dyDescent="0.2">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3:26" ht="12.75" customHeight="1" x14ac:dyDescent="0.2">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3:26" ht="12.75" customHeight="1" x14ac:dyDescent="0.2">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3:26" ht="12.75" customHeight="1" x14ac:dyDescent="0.2">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3:26" ht="12.75" customHeight="1" x14ac:dyDescent="0.2">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3:26" ht="12.75" customHeight="1" x14ac:dyDescent="0.2">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3:26" ht="12.75" customHeight="1" x14ac:dyDescent="0.2">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3:26" ht="12.75" customHeight="1" x14ac:dyDescent="0.2">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3:26" ht="12.75" customHeight="1" x14ac:dyDescent="0.2">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3:26" ht="12.75" customHeight="1" x14ac:dyDescent="0.2">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3:26" ht="12.75" customHeight="1" x14ac:dyDescent="0.2">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3:26" ht="12.75" customHeight="1" x14ac:dyDescent="0.2">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3:26" ht="12.75" customHeight="1" x14ac:dyDescent="0.2">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3:26" ht="12.75" customHeight="1" x14ac:dyDescent="0.2">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3:26" ht="12.75" customHeight="1" x14ac:dyDescent="0.2">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3:26" ht="12.75" customHeight="1" x14ac:dyDescent="0.2">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3:26" ht="12.75" customHeight="1" x14ac:dyDescent="0.2">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3:26" ht="12.75" customHeight="1" x14ac:dyDescent="0.2">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3:26" ht="12.75" customHeight="1" x14ac:dyDescent="0.2">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3:26" ht="12.75" customHeight="1" x14ac:dyDescent="0.2">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3:26" ht="12.75" customHeight="1" x14ac:dyDescent="0.2">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3:26" ht="12.75" customHeight="1" x14ac:dyDescent="0.2">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3:26" ht="12.75" customHeight="1" x14ac:dyDescent="0.2">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3:26" ht="12.75" customHeight="1" x14ac:dyDescent="0.2">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3:26" ht="12.75" customHeight="1" x14ac:dyDescent="0.2">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3:26" ht="12.75" customHeight="1" x14ac:dyDescent="0.2">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3:26" ht="12.75" customHeight="1" x14ac:dyDescent="0.2">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3:26" ht="12.75" customHeight="1" x14ac:dyDescent="0.2">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3:26" ht="12.75" customHeight="1" x14ac:dyDescent="0.2">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3:26" ht="12.75" customHeight="1" x14ac:dyDescent="0.2">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3:26" ht="12.75" customHeight="1" x14ac:dyDescent="0.2">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3:26" ht="12.75" customHeight="1" x14ac:dyDescent="0.2">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3:26" ht="12.75" customHeight="1" x14ac:dyDescent="0.2">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3:26" ht="12.75" customHeight="1" x14ac:dyDescent="0.2">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3:26" ht="12.75" customHeight="1" x14ac:dyDescent="0.2">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3:26" ht="12.75" customHeight="1" x14ac:dyDescent="0.2">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3:26" ht="12.75" customHeight="1" x14ac:dyDescent="0.2">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3:26" ht="12.75" customHeight="1" x14ac:dyDescent="0.2">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3:26" ht="12.75" customHeight="1" x14ac:dyDescent="0.2">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3:26" ht="12.75" customHeight="1" x14ac:dyDescent="0.2">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3:26" ht="12.75" customHeight="1" x14ac:dyDescent="0.2">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3:26" ht="12.75" customHeight="1" x14ac:dyDescent="0.2">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3:26" ht="12.75" customHeight="1" x14ac:dyDescent="0.2">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3:26" ht="12.75" customHeight="1" x14ac:dyDescent="0.2">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3:26" ht="12.75" customHeight="1" x14ac:dyDescent="0.2">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3:26" ht="12.75" customHeight="1" x14ac:dyDescent="0.2">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3:26" ht="12.75" customHeight="1" x14ac:dyDescent="0.2">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3:26" ht="12.75" customHeight="1" x14ac:dyDescent="0.2">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3:26" ht="12.75" customHeight="1" x14ac:dyDescent="0.2">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3:26" ht="12.75" customHeight="1" x14ac:dyDescent="0.2">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3:26" ht="12.75" customHeight="1" x14ac:dyDescent="0.2">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3:26" ht="12.75" customHeight="1" x14ac:dyDescent="0.2">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3:26" ht="12.75" customHeight="1" x14ac:dyDescent="0.2">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3:26" ht="12.75" customHeight="1" x14ac:dyDescent="0.2">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3:26" ht="12.75" customHeight="1" x14ac:dyDescent="0.2">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3:26" ht="12.75" customHeight="1" x14ac:dyDescent="0.2">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3:26" ht="12.75" customHeight="1" x14ac:dyDescent="0.2">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3:26" ht="12.75" customHeight="1" x14ac:dyDescent="0.2">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3:26" ht="12.75" customHeight="1" x14ac:dyDescent="0.2">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3:26" ht="12.75" customHeight="1" x14ac:dyDescent="0.2">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3:26" ht="12.75" customHeight="1" x14ac:dyDescent="0.2">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78">
    <mergeCell ref="U28:V28"/>
    <mergeCell ref="W28:X28"/>
    <mergeCell ref="Y28:Z28"/>
    <mergeCell ref="C28:D28"/>
    <mergeCell ref="E28:F28"/>
    <mergeCell ref="G28:H28"/>
    <mergeCell ref="I28:J28"/>
    <mergeCell ref="K28:L28"/>
    <mergeCell ref="M28:N28"/>
    <mergeCell ref="O28:P28"/>
    <mergeCell ref="U4:V4"/>
    <mergeCell ref="W4:X4"/>
    <mergeCell ref="U27:Z27"/>
    <mergeCell ref="C3:H3"/>
    <mergeCell ref="I3:N3"/>
    <mergeCell ref="O3:T3"/>
    <mergeCell ref="U3:Z3"/>
    <mergeCell ref="C4:D4"/>
    <mergeCell ref="E4:F4"/>
    <mergeCell ref="G4:H4"/>
    <mergeCell ref="Y4:Z4"/>
    <mergeCell ref="I4:J4"/>
    <mergeCell ref="K4:L4"/>
    <mergeCell ref="C27:H27"/>
    <mergeCell ref="I27:N27"/>
    <mergeCell ref="A234:A259"/>
    <mergeCell ref="M4:N4"/>
    <mergeCell ref="O4:P4"/>
    <mergeCell ref="Q4:R4"/>
    <mergeCell ref="S4:T4"/>
    <mergeCell ref="O27:T27"/>
    <mergeCell ref="Q28:R28"/>
    <mergeCell ref="S28:T28"/>
    <mergeCell ref="A6:A15"/>
    <mergeCell ref="A16:A24"/>
    <mergeCell ref="A25:B25"/>
    <mergeCell ref="A226:A230"/>
    <mergeCell ref="A117:A119"/>
    <mergeCell ref="A120:A122"/>
    <mergeCell ref="A123:A125"/>
    <mergeCell ref="A126:A128"/>
    <mergeCell ref="A129:A132"/>
    <mergeCell ref="A133:A135"/>
    <mergeCell ref="A136:A138"/>
    <mergeCell ref="I150:K150"/>
    <mergeCell ref="L150:N150"/>
    <mergeCell ref="A152:A158"/>
    <mergeCell ref="A164:A215"/>
    <mergeCell ref="C224:E224"/>
    <mergeCell ref="F224:H224"/>
    <mergeCell ref="I224:K224"/>
    <mergeCell ref="L224:N224"/>
    <mergeCell ref="A139:A141"/>
    <mergeCell ref="A142:A144"/>
    <mergeCell ref="A145:B145"/>
    <mergeCell ref="C150:E150"/>
    <mergeCell ref="F150:H150"/>
    <mergeCell ref="C115:E115"/>
    <mergeCell ref="F115:H115"/>
    <mergeCell ref="I115:K115"/>
    <mergeCell ref="L115:N115"/>
    <mergeCell ref="A30:A37"/>
    <mergeCell ref="A38:A45"/>
    <mergeCell ref="A46:A53"/>
    <mergeCell ref="A54:A61"/>
    <mergeCell ref="A62:A71"/>
    <mergeCell ref="A72:A77"/>
    <mergeCell ref="A78:A82"/>
    <mergeCell ref="I102:K102"/>
    <mergeCell ref="L102:N102"/>
    <mergeCell ref="A104:A107"/>
    <mergeCell ref="A108:A111"/>
    <mergeCell ref="A112:B112"/>
    <mergeCell ref="A83:A89"/>
    <mergeCell ref="A90:A95"/>
    <mergeCell ref="A96:B96"/>
    <mergeCell ref="C102:E102"/>
    <mergeCell ref="F102:H102"/>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1000"/>
  <sheetViews>
    <sheetView workbookViewId="0"/>
  </sheetViews>
  <sheetFormatPr defaultColWidth="12.5703125" defaultRowHeight="15" customHeight="1" x14ac:dyDescent="0.2"/>
  <cols>
    <col min="1" max="1" width="14" customWidth="1"/>
    <col min="2" max="2" width="13.42578125" customWidth="1"/>
    <col min="3" max="8" width="11.42578125" customWidth="1"/>
    <col min="9" max="9" width="13.85546875" customWidth="1"/>
    <col min="10" max="26" width="11.42578125" customWidth="1"/>
  </cols>
  <sheetData>
    <row r="1" spans="1:20" ht="12.75" customHeight="1" x14ac:dyDescent="0.25">
      <c r="A1" s="509" t="s">
        <v>725</v>
      </c>
      <c r="C1" s="2"/>
      <c r="D1" s="2"/>
      <c r="E1" s="2"/>
      <c r="F1" s="2"/>
      <c r="G1" s="2"/>
    </row>
    <row r="2" spans="1:20" ht="12.75" customHeight="1" x14ac:dyDescent="0.2">
      <c r="B2" s="2"/>
      <c r="C2" s="2"/>
      <c r="D2" s="2"/>
      <c r="E2" s="2"/>
      <c r="F2" s="2"/>
      <c r="G2" s="2"/>
    </row>
    <row r="3" spans="1:20" ht="12.75" customHeight="1" x14ac:dyDescent="0.25">
      <c r="A3" s="509" t="s">
        <v>726</v>
      </c>
      <c r="C3" s="2"/>
      <c r="D3" s="2"/>
      <c r="E3" s="2"/>
      <c r="F3" s="2"/>
      <c r="G3" s="2"/>
      <c r="I3" s="509" t="s">
        <v>727</v>
      </c>
    </row>
    <row r="4" spans="1:20" ht="12.75" customHeight="1" x14ac:dyDescent="0.2">
      <c r="B4" s="2"/>
      <c r="C4" s="2"/>
      <c r="D4" s="2"/>
      <c r="E4" s="2"/>
      <c r="F4" s="2"/>
      <c r="G4" s="2"/>
      <c r="K4" s="725">
        <v>2020</v>
      </c>
      <c r="L4" s="711"/>
      <c r="M4" s="725">
        <v>2021</v>
      </c>
      <c r="N4" s="711"/>
      <c r="O4" s="725">
        <v>2022</v>
      </c>
      <c r="P4" s="711"/>
      <c r="Q4" s="726">
        <v>2023</v>
      </c>
      <c r="R4" s="711"/>
      <c r="S4" s="726">
        <v>2024</v>
      </c>
      <c r="T4" s="711"/>
    </row>
    <row r="5" spans="1:20" ht="12.75" customHeight="1" x14ac:dyDescent="0.2">
      <c r="B5" s="510"/>
      <c r="C5" s="511">
        <v>2020</v>
      </c>
      <c r="D5" s="511">
        <v>2021</v>
      </c>
      <c r="E5" s="511">
        <v>2022</v>
      </c>
      <c r="F5" s="511">
        <v>2023</v>
      </c>
      <c r="G5" s="511">
        <v>2024</v>
      </c>
      <c r="J5" s="510"/>
      <c r="K5" s="512" t="s">
        <v>728</v>
      </c>
      <c r="L5" s="513" t="s">
        <v>702</v>
      </c>
      <c r="M5" s="514" t="s">
        <v>728</v>
      </c>
      <c r="N5" s="515" t="s">
        <v>702</v>
      </c>
      <c r="O5" s="514" t="s">
        <v>728</v>
      </c>
      <c r="P5" s="515" t="s">
        <v>702</v>
      </c>
      <c r="Q5" s="514" t="s">
        <v>728</v>
      </c>
      <c r="R5" s="515" t="s">
        <v>702</v>
      </c>
      <c r="S5" s="514" t="s">
        <v>728</v>
      </c>
      <c r="T5" s="515" t="s">
        <v>702</v>
      </c>
    </row>
    <row r="6" spans="1:20" ht="12.75" customHeight="1" x14ac:dyDescent="0.2">
      <c r="A6" s="722" t="s">
        <v>729</v>
      </c>
      <c r="B6" s="516" t="s">
        <v>638</v>
      </c>
      <c r="C6" s="516">
        <v>3</v>
      </c>
      <c r="D6" s="516">
        <v>3</v>
      </c>
      <c r="E6" s="517">
        <v>4</v>
      </c>
      <c r="F6" s="517">
        <v>4</v>
      </c>
      <c r="G6" s="518">
        <v>4</v>
      </c>
      <c r="I6" s="722" t="s">
        <v>729</v>
      </c>
      <c r="J6" s="516" t="s">
        <v>638</v>
      </c>
      <c r="K6" s="518">
        <v>3</v>
      </c>
      <c r="L6" s="519">
        <v>0.1875</v>
      </c>
      <c r="M6" s="518">
        <v>3</v>
      </c>
      <c r="N6" s="519">
        <v>0.1875</v>
      </c>
      <c r="O6" s="518">
        <v>4</v>
      </c>
      <c r="P6" s="519">
        <v>0.25</v>
      </c>
      <c r="Q6" s="518">
        <v>4</v>
      </c>
      <c r="R6" s="519">
        <v>6.9000000000000006E-2</v>
      </c>
      <c r="S6" s="518">
        <v>4</v>
      </c>
      <c r="T6" s="519">
        <v>6.3500000000000001E-2</v>
      </c>
    </row>
    <row r="7" spans="1:20" ht="12.75" customHeight="1" x14ac:dyDescent="0.2">
      <c r="A7" s="673"/>
      <c r="B7" s="516" t="s">
        <v>639</v>
      </c>
      <c r="C7" s="516"/>
      <c r="D7" s="516"/>
      <c r="E7" s="517"/>
      <c r="F7" s="517">
        <v>2</v>
      </c>
      <c r="G7" s="520">
        <v>2</v>
      </c>
      <c r="I7" s="673"/>
      <c r="J7" s="516" t="s">
        <v>639</v>
      </c>
      <c r="K7" s="520"/>
      <c r="L7" s="521"/>
      <c r="M7" s="520"/>
      <c r="N7" s="521"/>
      <c r="O7" s="520"/>
      <c r="P7" s="521"/>
      <c r="Q7" s="520">
        <v>2</v>
      </c>
      <c r="R7" s="521">
        <v>3.45</v>
      </c>
      <c r="S7" s="520">
        <v>2</v>
      </c>
      <c r="T7" s="522">
        <v>3.1699999999999999E-2</v>
      </c>
    </row>
    <row r="8" spans="1:20" ht="12.75" customHeight="1" x14ac:dyDescent="0.2">
      <c r="A8" s="674"/>
      <c r="B8" s="523" t="s">
        <v>640</v>
      </c>
      <c r="C8" s="523">
        <v>3</v>
      </c>
      <c r="D8" s="523">
        <v>3</v>
      </c>
      <c r="E8" s="524">
        <v>4</v>
      </c>
      <c r="F8" s="524">
        <v>6</v>
      </c>
      <c r="G8" s="524">
        <v>6</v>
      </c>
      <c r="I8" s="674"/>
      <c r="J8" s="525" t="s">
        <v>640</v>
      </c>
      <c r="K8" s="526">
        <v>3</v>
      </c>
      <c r="L8" s="527">
        <v>0.1875</v>
      </c>
      <c r="M8" s="526">
        <v>3</v>
      </c>
      <c r="N8" s="527">
        <v>0.1875</v>
      </c>
      <c r="O8" s="526">
        <v>4</v>
      </c>
      <c r="P8" s="527">
        <v>0.25</v>
      </c>
      <c r="Q8" s="526">
        <v>6</v>
      </c>
      <c r="R8" s="527">
        <v>0.10340000000000001</v>
      </c>
      <c r="S8" s="526">
        <v>6</v>
      </c>
      <c r="T8" s="527">
        <v>9.5200000000000007E-2</v>
      </c>
    </row>
    <row r="9" spans="1:20" ht="12.75" customHeight="1" x14ac:dyDescent="0.2">
      <c r="A9" s="727" t="s">
        <v>730</v>
      </c>
      <c r="B9" s="516" t="s">
        <v>638</v>
      </c>
      <c r="C9" s="516">
        <v>7</v>
      </c>
      <c r="D9" s="516">
        <v>10</v>
      </c>
      <c r="E9" s="517">
        <v>7</v>
      </c>
      <c r="F9" s="517">
        <v>9</v>
      </c>
      <c r="G9" s="518">
        <v>11</v>
      </c>
      <c r="I9" s="723" t="s">
        <v>730</v>
      </c>
      <c r="J9" s="528" t="s">
        <v>638</v>
      </c>
      <c r="K9" s="518">
        <v>6</v>
      </c>
      <c r="L9" s="519">
        <v>0.1714</v>
      </c>
      <c r="M9" s="518">
        <v>9</v>
      </c>
      <c r="N9" s="519">
        <v>0.2571</v>
      </c>
      <c r="O9" s="518">
        <v>6</v>
      </c>
      <c r="P9" s="519">
        <v>0.1714</v>
      </c>
      <c r="Q9" s="518">
        <v>9</v>
      </c>
      <c r="R9" s="519">
        <v>0.1552</v>
      </c>
      <c r="S9" s="518">
        <v>11</v>
      </c>
      <c r="T9" s="519">
        <v>0.17460000000000001</v>
      </c>
    </row>
    <row r="10" spans="1:20" ht="12.75" customHeight="1" x14ac:dyDescent="0.2">
      <c r="A10" s="728"/>
      <c r="B10" s="516" t="s">
        <v>639</v>
      </c>
      <c r="C10" s="516">
        <v>1</v>
      </c>
      <c r="D10" s="516">
        <v>1</v>
      </c>
      <c r="E10" s="517">
        <v>1</v>
      </c>
      <c r="F10" s="517">
        <v>2</v>
      </c>
      <c r="G10" s="520">
        <v>2</v>
      </c>
      <c r="I10" s="673"/>
      <c r="J10" s="516" t="s">
        <v>639</v>
      </c>
      <c r="K10" s="520">
        <v>1</v>
      </c>
      <c r="L10" s="521">
        <v>20</v>
      </c>
      <c r="M10" s="520">
        <v>1</v>
      </c>
      <c r="N10" s="521">
        <v>20</v>
      </c>
      <c r="O10" s="520">
        <v>1</v>
      </c>
      <c r="P10" s="529">
        <v>0.2</v>
      </c>
      <c r="Q10" s="520">
        <v>2</v>
      </c>
      <c r="R10" s="521">
        <v>3.45</v>
      </c>
      <c r="S10" s="520">
        <v>2</v>
      </c>
      <c r="T10" s="522">
        <v>3.1699999999999999E-2</v>
      </c>
    </row>
    <row r="11" spans="1:20" ht="12.75" customHeight="1" x14ac:dyDescent="0.2">
      <c r="A11" s="729"/>
      <c r="B11" s="523" t="s">
        <v>640</v>
      </c>
      <c r="C11" s="523">
        <v>8</v>
      </c>
      <c r="D11" s="523">
        <v>11</v>
      </c>
      <c r="E11" s="524">
        <v>8</v>
      </c>
      <c r="F11" s="524">
        <v>11</v>
      </c>
      <c r="G11" s="524">
        <v>13</v>
      </c>
      <c r="I11" s="674"/>
      <c r="J11" s="525" t="s">
        <v>640</v>
      </c>
      <c r="K11" s="526">
        <v>7</v>
      </c>
      <c r="L11" s="527">
        <v>0.17499999999999999</v>
      </c>
      <c r="M11" s="526">
        <v>10</v>
      </c>
      <c r="N11" s="527">
        <v>0.25</v>
      </c>
      <c r="O11" s="526">
        <v>7</v>
      </c>
      <c r="P11" s="527">
        <v>0.17499999999999999</v>
      </c>
      <c r="Q11" s="526">
        <v>11</v>
      </c>
      <c r="R11" s="527">
        <v>0.18970000000000001</v>
      </c>
      <c r="S11" s="526">
        <v>13</v>
      </c>
      <c r="T11" s="527">
        <v>0.20630000000000001</v>
      </c>
    </row>
    <row r="12" spans="1:20" ht="12.75" customHeight="1" x14ac:dyDescent="0.2">
      <c r="A12" s="727" t="s">
        <v>731</v>
      </c>
      <c r="B12" s="516" t="s">
        <v>638</v>
      </c>
      <c r="C12" s="516">
        <v>29</v>
      </c>
      <c r="D12" s="516">
        <v>25</v>
      </c>
      <c r="E12" s="517">
        <v>21</v>
      </c>
      <c r="F12" s="517">
        <v>24</v>
      </c>
      <c r="G12" s="518">
        <v>32</v>
      </c>
      <c r="I12" s="722" t="s">
        <v>731</v>
      </c>
      <c r="J12" s="530" t="s">
        <v>638</v>
      </c>
      <c r="K12" s="518">
        <v>29</v>
      </c>
      <c r="L12" s="519">
        <v>0.218</v>
      </c>
      <c r="M12" s="518">
        <v>25</v>
      </c>
      <c r="N12" s="519">
        <v>0.188</v>
      </c>
      <c r="O12" s="518">
        <v>21</v>
      </c>
      <c r="P12" s="519">
        <v>0.15790000000000001</v>
      </c>
      <c r="Q12" s="518">
        <v>24</v>
      </c>
      <c r="R12" s="519">
        <v>0.4138</v>
      </c>
      <c r="S12" s="518">
        <v>32</v>
      </c>
      <c r="T12" s="519">
        <v>0.50790000000000002</v>
      </c>
    </row>
    <row r="13" spans="1:20" ht="12.75" customHeight="1" x14ac:dyDescent="0.2">
      <c r="A13" s="728"/>
      <c r="B13" s="516" t="s">
        <v>639</v>
      </c>
      <c r="C13" s="516">
        <v>4</v>
      </c>
      <c r="D13" s="516">
        <v>4</v>
      </c>
      <c r="E13" s="517">
        <v>3</v>
      </c>
      <c r="F13" s="517">
        <v>4</v>
      </c>
      <c r="G13" s="520">
        <v>3</v>
      </c>
      <c r="I13" s="673"/>
      <c r="J13" s="516" t="s">
        <v>639</v>
      </c>
      <c r="K13" s="520">
        <v>3</v>
      </c>
      <c r="L13" s="522">
        <v>0.25</v>
      </c>
      <c r="M13" s="520">
        <v>3</v>
      </c>
      <c r="N13" s="521">
        <v>0.25</v>
      </c>
      <c r="O13" s="520">
        <v>2</v>
      </c>
      <c r="P13" s="522">
        <v>0.16669999999999999</v>
      </c>
      <c r="Q13" s="520">
        <v>4</v>
      </c>
      <c r="R13" s="522">
        <v>6.9000000000000006E-2</v>
      </c>
      <c r="S13" s="520">
        <v>3</v>
      </c>
      <c r="T13" s="522">
        <v>4.7600000000000003E-2</v>
      </c>
    </row>
    <row r="14" spans="1:20" ht="12.75" customHeight="1" x14ac:dyDescent="0.2">
      <c r="A14" s="729"/>
      <c r="B14" s="523" t="s">
        <v>640</v>
      </c>
      <c r="C14" s="523">
        <v>33</v>
      </c>
      <c r="D14" s="523">
        <v>29</v>
      </c>
      <c r="E14" s="524">
        <v>24</v>
      </c>
      <c r="F14" s="524">
        <v>28</v>
      </c>
      <c r="G14" s="524">
        <v>35</v>
      </c>
      <c r="I14" s="674"/>
      <c r="J14" s="525" t="s">
        <v>640</v>
      </c>
      <c r="K14" s="526">
        <v>32</v>
      </c>
      <c r="L14" s="527">
        <v>0.22070000000000001</v>
      </c>
      <c r="M14" s="526">
        <v>28</v>
      </c>
      <c r="N14" s="527">
        <v>0.19309999999999999</v>
      </c>
      <c r="O14" s="526">
        <v>23</v>
      </c>
      <c r="P14" s="527">
        <v>0.15859999999999999</v>
      </c>
      <c r="Q14" s="526">
        <v>28</v>
      </c>
      <c r="R14" s="527">
        <v>0.48280000000000001</v>
      </c>
      <c r="S14" s="526">
        <v>35</v>
      </c>
      <c r="T14" s="527">
        <v>0.55559999999999998</v>
      </c>
    </row>
    <row r="15" spans="1:20" ht="12.75" customHeight="1" x14ac:dyDescent="0.2">
      <c r="A15" s="727" t="s">
        <v>732</v>
      </c>
      <c r="B15" s="516" t="s">
        <v>638</v>
      </c>
      <c r="C15" s="516">
        <v>9</v>
      </c>
      <c r="D15" s="516">
        <v>10</v>
      </c>
      <c r="E15" s="517">
        <v>15</v>
      </c>
      <c r="F15" s="517">
        <v>12</v>
      </c>
      <c r="G15" s="518">
        <v>9</v>
      </c>
      <c r="I15" s="722" t="s">
        <v>732</v>
      </c>
      <c r="J15" s="516" t="s">
        <v>638</v>
      </c>
      <c r="K15" s="518">
        <v>4</v>
      </c>
      <c r="L15" s="519">
        <v>0.28570000000000001</v>
      </c>
      <c r="M15" s="518">
        <v>3</v>
      </c>
      <c r="N15" s="519">
        <v>0.21429999999999999</v>
      </c>
      <c r="O15" s="518">
        <v>4</v>
      </c>
      <c r="P15" s="519">
        <v>0.28570000000000001</v>
      </c>
      <c r="Q15" s="518">
        <v>12</v>
      </c>
      <c r="R15" s="519">
        <v>0.2069</v>
      </c>
      <c r="S15" s="518">
        <v>9</v>
      </c>
      <c r="T15" s="519">
        <v>0.1429</v>
      </c>
    </row>
    <row r="16" spans="1:20" ht="12.75" customHeight="1" x14ac:dyDescent="0.2">
      <c r="A16" s="728"/>
      <c r="B16" s="516" t="s">
        <v>639</v>
      </c>
      <c r="C16" s="516">
        <v>3</v>
      </c>
      <c r="D16" s="516">
        <v>3</v>
      </c>
      <c r="E16" s="517">
        <v>7</v>
      </c>
      <c r="F16" s="517">
        <v>1</v>
      </c>
      <c r="G16" s="520">
        <v>0</v>
      </c>
      <c r="I16" s="673"/>
      <c r="J16" s="516" t="s">
        <v>639</v>
      </c>
      <c r="K16" s="520">
        <v>3</v>
      </c>
      <c r="L16" s="522">
        <v>0.2727</v>
      </c>
      <c r="M16" s="520">
        <v>3</v>
      </c>
      <c r="N16" s="522">
        <v>0.2727</v>
      </c>
      <c r="O16" s="520">
        <v>3</v>
      </c>
      <c r="P16" s="522">
        <v>0.2727</v>
      </c>
      <c r="Q16" s="520">
        <v>1</v>
      </c>
      <c r="R16" s="522">
        <v>1.72E-2</v>
      </c>
      <c r="S16" s="520">
        <v>0</v>
      </c>
      <c r="T16" s="522">
        <v>0</v>
      </c>
    </row>
    <row r="17" spans="1:20" ht="12.75" customHeight="1" x14ac:dyDescent="0.2">
      <c r="A17" s="729"/>
      <c r="B17" s="523" t="s">
        <v>640</v>
      </c>
      <c r="C17" s="523">
        <v>12</v>
      </c>
      <c r="D17" s="523">
        <v>13</v>
      </c>
      <c r="E17" s="524">
        <v>18</v>
      </c>
      <c r="F17" s="524">
        <v>13</v>
      </c>
      <c r="G17" s="524">
        <v>9</v>
      </c>
      <c r="I17" s="674"/>
      <c r="J17" s="525" t="s">
        <v>640</v>
      </c>
      <c r="K17" s="526">
        <v>7</v>
      </c>
      <c r="L17" s="527">
        <v>0.28000000000000003</v>
      </c>
      <c r="M17" s="526">
        <v>6</v>
      </c>
      <c r="N17" s="527">
        <v>0.24</v>
      </c>
      <c r="O17" s="526">
        <v>7</v>
      </c>
      <c r="P17" s="527">
        <v>0.28000000000000003</v>
      </c>
      <c r="Q17" s="526">
        <v>13</v>
      </c>
      <c r="R17" s="527">
        <v>0.22409999999999999</v>
      </c>
      <c r="S17" s="526">
        <v>9</v>
      </c>
      <c r="T17" s="527">
        <v>0.1429</v>
      </c>
    </row>
    <row r="18" spans="1:20" ht="12.75" customHeight="1" x14ac:dyDescent="0.2">
      <c r="A18" s="733" t="s">
        <v>733</v>
      </c>
      <c r="B18" s="516" t="s">
        <v>638</v>
      </c>
      <c r="C18" s="516">
        <v>48</v>
      </c>
      <c r="D18" s="516">
        <v>48</v>
      </c>
      <c r="E18" s="517">
        <v>47</v>
      </c>
      <c r="F18" s="517">
        <f t="shared" ref="F18:G18" si="0">F6+F9+F12+F15</f>
        <v>49</v>
      </c>
      <c r="G18" s="517">
        <f t="shared" si="0"/>
        <v>56</v>
      </c>
    </row>
    <row r="19" spans="1:20" ht="12.75" customHeight="1" x14ac:dyDescent="0.2">
      <c r="A19" s="728"/>
      <c r="B19" s="516" t="s">
        <v>639</v>
      </c>
      <c r="C19" s="516">
        <v>8</v>
      </c>
      <c r="D19" s="516">
        <v>8</v>
      </c>
      <c r="E19" s="517">
        <v>7</v>
      </c>
      <c r="F19" s="517">
        <f t="shared" ref="F19:G19" si="1">F7+F10+F13+F16</f>
        <v>9</v>
      </c>
      <c r="G19" s="517">
        <f t="shared" si="1"/>
        <v>7</v>
      </c>
      <c r="J19" s="531"/>
      <c r="K19" s="532">
        <v>2020</v>
      </c>
      <c r="L19" s="532">
        <v>2021</v>
      </c>
      <c r="M19" s="533">
        <v>2022</v>
      </c>
      <c r="N19" s="534">
        <v>2023</v>
      </c>
      <c r="O19" s="535">
        <v>2024</v>
      </c>
    </row>
    <row r="20" spans="1:20" ht="18" customHeight="1" x14ac:dyDescent="0.2">
      <c r="A20" s="729"/>
      <c r="B20" s="523" t="s">
        <v>640</v>
      </c>
      <c r="C20" s="523">
        <v>56</v>
      </c>
      <c r="D20" s="523">
        <v>56</v>
      </c>
      <c r="E20" s="524">
        <v>54</v>
      </c>
      <c r="F20" s="524">
        <f t="shared" ref="F20:G20" si="2">F8+F11+F14+F17</f>
        <v>58</v>
      </c>
      <c r="G20" s="524">
        <f t="shared" si="2"/>
        <v>63</v>
      </c>
      <c r="I20" s="724" t="s">
        <v>734</v>
      </c>
      <c r="J20" s="528" t="s">
        <v>638</v>
      </c>
      <c r="K20" s="536">
        <v>0.58330000000000004</v>
      </c>
      <c r="L20" s="536">
        <v>0.59699999999999998</v>
      </c>
      <c r="M20" s="537">
        <v>0.53029999999999999</v>
      </c>
      <c r="N20" s="536">
        <v>0.4627</v>
      </c>
      <c r="O20" s="537">
        <v>0.54669999999999996</v>
      </c>
    </row>
    <row r="21" spans="1:20" ht="12.75" customHeight="1" x14ac:dyDescent="0.2">
      <c r="B21" s="531"/>
      <c r="C21" s="531"/>
      <c r="D21" s="531"/>
      <c r="E21" s="531"/>
      <c r="F21" s="531"/>
      <c r="G21" s="531"/>
      <c r="I21" s="673"/>
      <c r="J21" s="516" t="s">
        <v>639</v>
      </c>
      <c r="K21" s="538">
        <v>0.12280000000000001</v>
      </c>
      <c r="L21" s="538">
        <v>0.1273</v>
      </c>
      <c r="M21" s="539">
        <v>0.1154</v>
      </c>
      <c r="N21" s="538">
        <v>0.1321</v>
      </c>
      <c r="O21" s="539">
        <v>0.1111</v>
      </c>
    </row>
    <row r="22" spans="1:20" ht="17.25" customHeight="1" x14ac:dyDescent="0.2">
      <c r="I22" s="674"/>
      <c r="J22" s="540" t="s">
        <v>640</v>
      </c>
      <c r="K22" s="541">
        <v>0.37980000000000003</v>
      </c>
      <c r="L22" s="541">
        <v>0.38519999999999999</v>
      </c>
      <c r="M22" s="542">
        <v>0.34749999999999998</v>
      </c>
      <c r="N22" s="541">
        <v>0.31669999999999998</v>
      </c>
      <c r="O22" s="542">
        <v>0.38329999999999997</v>
      </c>
    </row>
    <row r="23" spans="1:20" ht="12.75" customHeight="1" x14ac:dyDescent="0.2"/>
    <row r="24" spans="1:20" ht="12.75" customHeight="1" x14ac:dyDescent="0.2"/>
    <row r="25" spans="1:20" ht="12.75" customHeight="1" x14ac:dyDescent="0.25">
      <c r="A25" s="543" t="s">
        <v>735</v>
      </c>
      <c r="C25" s="531"/>
      <c r="D25" s="531"/>
      <c r="E25" s="531"/>
      <c r="F25" s="531"/>
      <c r="G25" s="531"/>
      <c r="I25" s="509" t="s">
        <v>736</v>
      </c>
    </row>
    <row r="26" spans="1:20" ht="12.75" customHeight="1" x14ac:dyDescent="0.2">
      <c r="B26" s="531"/>
      <c r="C26" s="544">
        <v>2020</v>
      </c>
      <c r="D26" s="511">
        <v>2021</v>
      </c>
      <c r="E26" s="511">
        <v>2022</v>
      </c>
      <c r="F26" s="511">
        <v>2023</v>
      </c>
      <c r="G26" s="511">
        <v>2024</v>
      </c>
      <c r="K26" s="725">
        <v>2020</v>
      </c>
      <c r="L26" s="711"/>
      <c r="M26" s="725">
        <v>2021</v>
      </c>
      <c r="N26" s="711"/>
      <c r="O26" s="725">
        <v>2022</v>
      </c>
      <c r="P26" s="711"/>
      <c r="Q26" s="726">
        <v>2023</v>
      </c>
      <c r="R26" s="711"/>
      <c r="S26" s="726">
        <v>2024</v>
      </c>
      <c r="T26" s="711"/>
    </row>
    <row r="27" spans="1:20" ht="14.25" customHeight="1" x14ac:dyDescent="0.2">
      <c r="A27" s="733" t="s">
        <v>737</v>
      </c>
      <c r="B27" s="545" t="s">
        <v>638</v>
      </c>
      <c r="C27" s="516">
        <v>4</v>
      </c>
      <c r="D27" s="516">
        <v>4</v>
      </c>
      <c r="E27" s="517">
        <v>4</v>
      </c>
      <c r="F27" s="517">
        <v>4</v>
      </c>
      <c r="G27" s="517">
        <v>4</v>
      </c>
      <c r="J27" s="510"/>
      <c r="K27" s="512" t="s">
        <v>728</v>
      </c>
      <c r="L27" s="513" t="s">
        <v>702</v>
      </c>
      <c r="M27" s="514" t="s">
        <v>728</v>
      </c>
      <c r="N27" s="515" t="s">
        <v>702</v>
      </c>
      <c r="O27" s="514" t="s">
        <v>728</v>
      </c>
      <c r="P27" s="515" t="s">
        <v>702</v>
      </c>
      <c r="Q27" s="514" t="s">
        <v>728</v>
      </c>
      <c r="R27" s="515" t="s">
        <v>702</v>
      </c>
      <c r="S27" s="514" t="s">
        <v>728</v>
      </c>
      <c r="T27" s="515" t="s">
        <v>702</v>
      </c>
    </row>
    <row r="28" spans="1:20" ht="12.75" customHeight="1" x14ac:dyDescent="0.2">
      <c r="A28" s="728"/>
      <c r="B28" s="516" t="s">
        <v>639</v>
      </c>
      <c r="C28" s="516">
        <v>11</v>
      </c>
      <c r="D28" s="516">
        <v>12</v>
      </c>
      <c r="E28" s="517">
        <v>12</v>
      </c>
      <c r="F28" s="517">
        <v>11</v>
      </c>
      <c r="G28" s="517">
        <v>11</v>
      </c>
      <c r="I28" s="724" t="s">
        <v>737</v>
      </c>
      <c r="J28" s="516" t="s">
        <v>638</v>
      </c>
      <c r="K28" s="546">
        <v>4</v>
      </c>
      <c r="L28" s="519">
        <v>0.2</v>
      </c>
      <c r="M28" s="546">
        <v>4</v>
      </c>
      <c r="N28" s="519">
        <v>0.2</v>
      </c>
      <c r="O28" s="546">
        <v>4</v>
      </c>
      <c r="P28" s="519">
        <v>0.2</v>
      </c>
      <c r="Q28" s="518">
        <v>4</v>
      </c>
      <c r="R28" s="519">
        <v>6.4500000000000002E-2</v>
      </c>
      <c r="S28" s="518">
        <v>4</v>
      </c>
      <c r="T28" s="519">
        <v>7.0199999999999999E-2</v>
      </c>
    </row>
    <row r="29" spans="1:20" ht="12.75" customHeight="1" x14ac:dyDescent="0.2">
      <c r="A29" s="729"/>
      <c r="B29" s="523" t="s">
        <v>640</v>
      </c>
      <c r="C29" s="523">
        <v>15</v>
      </c>
      <c r="D29" s="523">
        <v>16</v>
      </c>
      <c r="E29" s="524">
        <v>16</v>
      </c>
      <c r="F29" s="524">
        <v>15</v>
      </c>
      <c r="G29" s="524">
        <v>15</v>
      </c>
      <c r="I29" s="673"/>
      <c r="J29" s="516" t="s">
        <v>639</v>
      </c>
      <c r="K29" s="547">
        <v>10</v>
      </c>
      <c r="L29" s="521">
        <v>18.52</v>
      </c>
      <c r="M29" s="547">
        <v>12</v>
      </c>
      <c r="N29" s="521">
        <v>22.22</v>
      </c>
      <c r="O29" s="547">
        <v>12</v>
      </c>
      <c r="P29" s="521">
        <v>22.22</v>
      </c>
      <c r="Q29" s="520">
        <v>11</v>
      </c>
      <c r="R29" s="522">
        <v>0.1774</v>
      </c>
      <c r="S29" s="520">
        <v>11</v>
      </c>
      <c r="T29" s="522">
        <v>0.193</v>
      </c>
    </row>
    <row r="30" spans="1:20" ht="12.75" customHeight="1" x14ac:dyDescent="0.2">
      <c r="A30" s="733" t="s">
        <v>738</v>
      </c>
      <c r="B30" s="516" t="s">
        <v>638</v>
      </c>
      <c r="C30" s="516">
        <v>11</v>
      </c>
      <c r="D30" s="516">
        <v>6</v>
      </c>
      <c r="E30" s="517">
        <v>5</v>
      </c>
      <c r="F30" s="517">
        <v>4</v>
      </c>
      <c r="G30" s="517">
        <v>4</v>
      </c>
      <c r="I30" s="674"/>
      <c r="J30" s="525" t="s">
        <v>640</v>
      </c>
      <c r="K30" s="548">
        <v>14</v>
      </c>
      <c r="L30" s="527">
        <v>0.18920000000000001</v>
      </c>
      <c r="M30" s="548">
        <v>16</v>
      </c>
      <c r="N30" s="527">
        <v>0.2162</v>
      </c>
      <c r="O30" s="548">
        <v>16</v>
      </c>
      <c r="P30" s="527">
        <v>0.2162</v>
      </c>
      <c r="Q30" s="526">
        <v>15</v>
      </c>
      <c r="R30" s="527">
        <v>0.2419</v>
      </c>
      <c r="S30" s="526">
        <v>15</v>
      </c>
      <c r="T30" s="527">
        <v>0.26319999999999999</v>
      </c>
    </row>
    <row r="31" spans="1:20" ht="12.75" customHeight="1" x14ac:dyDescent="0.2">
      <c r="A31" s="728"/>
      <c r="B31" s="516" t="s">
        <v>639</v>
      </c>
      <c r="C31" s="516">
        <v>17</v>
      </c>
      <c r="D31" s="516">
        <v>16</v>
      </c>
      <c r="E31" s="517">
        <v>16</v>
      </c>
      <c r="F31" s="517">
        <v>18</v>
      </c>
      <c r="G31" s="517">
        <v>13</v>
      </c>
      <c r="I31" s="724" t="s">
        <v>738</v>
      </c>
      <c r="J31" s="528" t="s">
        <v>638</v>
      </c>
      <c r="K31" s="546">
        <v>5</v>
      </c>
      <c r="L31" s="519">
        <v>0.2</v>
      </c>
      <c r="M31" s="546">
        <v>6</v>
      </c>
      <c r="N31" s="519">
        <v>0.24</v>
      </c>
      <c r="O31" s="546">
        <v>4</v>
      </c>
      <c r="P31" s="519">
        <v>0.16</v>
      </c>
      <c r="Q31" s="518">
        <v>4</v>
      </c>
      <c r="R31" s="519">
        <v>6.4500000000000002E-2</v>
      </c>
      <c r="S31" s="518">
        <v>4</v>
      </c>
      <c r="T31" s="519">
        <v>7.0199999999999999E-2</v>
      </c>
    </row>
    <row r="32" spans="1:20" ht="12.75" customHeight="1" x14ac:dyDescent="0.2">
      <c r="A32" s="729"/>
      <c r="B32" s="523" t="s">
        <v>640</v>
      </c>
      <c r="C32" s="523">
        <v>28</v>
      </c>
      <c r="D32" s="523">
        <v>22</v>
      </c>
      <c r="E32" s="524">
        <v>21</v>
      </c>
      <c r="F32" s="524">
        <v>22</v>
      </c>
      <c r="G32" s="524">
        <v>17</v>
      </c>
      <c r="I32" s="673"/>
      <c r="J32" s="516" t="s">
        <v>639</v>
      </c>
      <c r="K32" s="547">
        <v>15</v>
      </c>
      <c r="L32" s="522">
        <v>0.19739999999999999</v>
      </c>
      <c r="M32" s="547">
        <v>16</v>
      </c>
      <c r="N32" s="522">
        <v>0.21049999999999999</v>
      </c>
      <c r="O32" s="547">
        <v>15</v>
      </c>
      <c r="P32" s="522">
        <v>0.19739999999999999</v>
      </c>
      <c r="Q32" s="520">
        <v>18</v>
      </c>
      <c r="R32" s="522">
        <v>0.2903</v>
      </c>
      <c r="S32" s="520">
        <v>13</v>
      </c>
      <c r="T32" s="522">
        <v>0.2281</v>
      </c>
    </row>
    <row r="33" spans="1:20" ht="12.75" customHeight="1" x14ac:dyDescent="0.2">
      <c r="A33" s="733" t="s">
        <v>739</v>
      </c>
      <c r="B33" s="516" t="s">
        <v>638</v>
      </c>
      <c r="C33" s="516">
        <v>6</v>
      </c>
      <c r="D33" s="516">
        <v>6</v>
      </c>
      <c r="E33" s="517">
        <v>5</v>
      </c>
      <c r="F33" s="517">
        <v>5</v>
      </c>
      <c r="G33" s="517">
        <v>5</v>
      </c>
      <c r="I33" s="674"/>
      <c r="J33" s="525" t="s">
        <v>640</v>
      </c>
      <c r="K33" s="548">
        <v>20</v>
      </c>
      <c r="L33" s="527">
        <v>0.19800000000000001</v>
      </c>
      <c r="M33" s="547">
        <v>22</v>
      </c>
      <c r="N33" s="527">
        <v>0.21779999999999999</v>
      </c>
      <c r="O33" s="548">
        <v>19</v>
      </c>
      <c r="P33" s="527">
        <v>0.1981</v>
      </c>
      <c r="Q33" s="526">
        <v>22</v>
      </c>
      <c r="R33" s="527">
        <v>0.3548</v>
      </c>
      <c r="S33" s="526">
        <v>17</v>
      </c>
      <c r="T33" s="527">
        <v>0.29820000000000002</v>
      </c>
    </row>
    <row r="34" spans="1:20" ht="12.75" customHeight="1" x14ac:dyDescent="0.2">
      <c r="A34" s="728"/>
      <c r="B34" s="516" t="s">
        <v>639</v>
      </c>
      <c r="C34" s="516">
        <v>18</v>
      </c>
      <c r="D34" s="516">
        <v>16</v>
      </c>
      <c r="E34" s="517">
        <v>16</v>
      </c>
      <c r="F34" s="517">
        <v>15</v>
      </c>
      <c r="G34" s="517">
        <v>14</v>
      </c>
      <c r="I34" s="724" t="s">
        <v>739</v>
      </c>
      <c r="J34" s="530" t="s">
        <v>638</v>
      </c>
      <c r="K34" s="546">
        <v>6</v>
      </c>
      <c r="L34" s="519">
        <v>0.2069</v>
      </c>
      <c r="M34" s="546">
        <v>6</v>
      </c>
      <c r="N34" s="519">
        <v>0.2069</v>
      </c>
      <c r="O34" s="546">
        <v>5</v>
      </c>
      <c r="P34" s="519">
        <v>0.1724</v>
      </c>
      <c r="Q34" s="518">
        <v>5</v>
      </c>
      <c r="R34" s="519">
        <v>8.0600000000000005E-2</v>
      </c>
      <c r="S34" s="518">
        <v>5</v>
      </c>
      <c r="T34" s="519">
        <v>8.77E-2</v>
      </c>
    </row>
    <row r="35" spans="1:20" ht="12.75" customHeight="1" x14ac:dyDescent="0.2">
      <c r="A35" s="729"/>
      <c r="B35" s="523" t="s">
        <v>640</v>
      </c>
      <c r="C35" s="523">
        <v>24</v>
      </c>
      <c r="D35" s="523">
        <v>22</v>
      </c>
      <c r="E35" s="524">
        <v>21</v>
      </c>
      <c r="F35" s="524">
        <v>20</v>
      </c>
      <c r="G35" s="524">
        <v>19</v>
      </c>
      <c r="I35" s="673"/>
      <c r="J35" s="516" t="s">
        <v>639</v>
      </c>
      <c r="K35" s="547">
        <v>11</v>
      </c>
      <c r="L35" s="522">
        <v>0.16669999999999999</v>
      </c>
      <c r="M35" s="547">
        <v>16</v>
      </c>
      <c r="N35" s="521">
        <v>24.24</v>
      </c>
      <c r="O35" s="547">
        <v>14</v>
      </c>
      <c r="P35" s="522">
        <v>0.21210000000000001</v>
      </c>
      <c r="Q35" s="520">
        <v>15</v>
      </c>
      <c r="R35" s="522">
        <v>0.2419</v>
      </c>
      <c r="S35" s="520">
        <v>14</v>
      </c>
      <c r="T35" s="522">
        <v>0.24560000000000001</v>
      </c>
    </row>
    <row r="36" spans="1:20" ht="12.75" customHeight="1" x14ac:dyDescent="0.2">
      <c r="A36" s="733" t="s">
        <v>740</v>
      </c>
      <c r="B36" s="516" t="s">
        <v>638</v>
      </c>
      <c r="C36" s="516">
        <v>3</v>
      </c>
      <c r="D36" s="516">
        <v>3</v>
      </c>
      <c r="E36" s="517">
        <v>5</v>
      </c>
      <c r="F36" s="517">
        <v>5</v>
      </c>
      <c r="G36" s="517">
        <v>6</v>
      </c>
      <c r="I36" s="674"/>
      <c r="J36" s="525" t="s">
        <v>640</v>
      </c>
      <c r="K36" s="548">
        <v>17</v>
      </c>
      <c r="L36" s="527">
        <v>0.1789</v>
      </c>
      <c r="M36" s="548">
        <v>22</v>
      </c>
      <c r="N36" s="527">
        <v>0.2316</v>
      </c>
      <c r="O36" s="548">
        <v>19</v>
      </c>
      <c r="P36" s="527">
        <v>0.2</v>
      </c>
      <c r="Q36" s="526">
        <v>20</v>
      </c>
      <c r="R36" s="527">
        <v>0.3226</v>
      </c>
      <c r="S36" s="526">
        <v>19</v>
      </c>
      <c r="T36" s="527">
        <v>0.33329999999999999</v>
      </c>
    </row>
    <row r="37" spans="1:20" ht="12.75" customHeight="1" x14ac:dyDescent="0.2">
      <c r="A37" s="728"/>
      <c r="B37" s="516" t="s">
        <v>639</v>
      </c>
      <c r="C37" s="516">
        <v>3</v>
      </c>
      <c r="D37" s="516">
        <v>3</v>
      </c>
      <c r="E37" s="517">
        <v>1</v>
      </c>
      <c r="F37" s="517">
        <v>0</v>
      </c>
      <c r="G37" s="517">
        <v>0</v>
      </c>
      <c r="I37" s="724" t="s">
        <v>740</v>
      </c>
      <c r="J37" s="516" t="s">
        <v>638</v>
      </c>
      <c r="K37" s="546">
        <v>2</v>
      </c>
      <c r="L37" s="519">
        <v>0.16669999999999999</v>
      </c>
      <c r="M37" s="546">
        <v>3</v>
      </c>
      <c r="N37" s="519">
        <v>0.25</v>
      </c>
      <c r="O37" s="546">
        <v>3</v>
      </c>
      <c r="P37" s="519">
        <v>0.25</v>
      </c>
      <c r="Q37" s="518">
        <v>5</v>
      </c>
      <c r="R37" s="519">
        <v>8.0600000000000005E-2</v>
      </c>
      <c r="S37" s="518">
        <v>6</v>
      </c>
      <c r="T37" s="519">
        <v>0.1053</v>
      </c>
    </row>
    <row r="38" spans="1:20" ht="12.75" customHeight="1" x14ac:dyDescent="0.2">
      <c r="A38" s="729"/>
      <c r="B38" s="523" t="s">
        <v>640</v>
      </c>
      <c r="C38" s="523">
        <v>6</v>
      </c>
      <c r="D38" s="523">
        <v>6</v>
      </c>
      <c r="E38" s="524">
        <v>6</v>
      </c>
      <c r="F38" s="524">
        <v>5</v>
      </c>
      <c r="G38" s="524">
        <v>6</v>
      </c>
      <c r="I38" s="673"/>
      <c r="J38" s="516" t="s">
        <v>639</v>
      </c>
      <c r="K38" s="547"/>
      <c r="L38" s="522"/>
      <c r="M38" s="547">
        <v>3</v>
      </c>
      <c r="N38" s="522">
        <v>0.5</v>
      </c>
      <c r="O38" s="547">
        <v>1</v>
      </c>
      <c r="P38" s="522">
        <v>0.16669999999999999</v>
      </c>
      <c r="Q38" s="520">
        <v>0</v>
      </c>
      <c r="R38" s="522">
        <v>0</v>
      </c>
      <c r="S38" s="520">
        <v>0</v>
      </c>
      <c r="T38" s="522">
        <v>0</v>
      </c>
    </row>
    <row r="39" spans="1:20" ht="16.5" customHeight="1" x14ac:dyDescent="0.2">
      <c r="A39" s="733" t="s">
        <v>741</v>
      </c>
      <c r="B39" s="516" t="s">
        <v>638</v>
      </c>
      <c r="C39" s="516">
        <v>24</v>
      </c>
      <c r="D39" s="516">
        <v>19</v>
      </c>
      <c r="E39" s="517">
        <v>19</v>
      </c>
      <c r="F39" s="517">
        <f t="shared" ref="F39:G39" si="3">F27+F30+F33+F36</f>
        <v>18</v>
      </c>
      <c r="G39" s="517">
        <f t="shared" si="3"/>
        <v>19</v>
      </c>
      <c r="H39" s="2"/>
      <c r="I39" s="674"/>
      <c r="J39" s="525" t="s">
        <v>640</v>
      </c>
      <c r="K39" s="548">
        <v>2</v>
      </c>
      <c r="L39" s="527">
        <v>0.1111</v>
      </c>
      <c r="M39" s="548">
        <v>6</v>
      </c>
      <c r="N39" s="527">
        <v>0.33329999999999999</v>
      </c>
      <c r="O39" s="548">
        <v>4</v>
      </c>
      <c r="P39" s="527">
        <v>0.22220000000000001</v>
      </c>
      <c r="Q39" s="526">
        <v>5</v>
      </c>
      <c r="R39" s="527">
        <v>8.0600000000000005E-2</v>
      </c>
      <c r="S39" s="526">
        <v>10.53</v>
      </c>
      <c r="T39" s="527">
        <v>0.1053</v>
      </c>
    </row>
    <row r="40" spans="1:20" ht="12.75" customHeight="1" x14ac:dyDescent="0.2">
      <c r="A40" s="728"/>
      <c r="B40" s="516" t="s">
        <v>639</v>
      </c>
      <c r="C40" s="516">
        <v>49</v>
      </c>
      <c r="D40" s="516">
        <v>47</v>
      </c>
      <c r="E40" s="517">
        <v>45</v>
      </c>
      <c r="F40" s="517">
        <f t="shared" ref="F40:G40" si="4">F28+F31+F34+F37</f>
        <v>44</v>
      </c>
      <c r="G40" s="517">
        <f t="shared" si="4"/>
        <v>38</v>
      </c>
      <c r="H40" s="2"/>
    </row>
    <row r="41" spans="1:20" ht="12.75" customHeight="1" x14ac:dyDescent="0.2">
      <c r="A41" s="729"/>
      <c r="B41" s="523" t="s">
        <v>640</v>
      </c>
      <c r="C41" s="523">
        <v>73</v>
      </c>
      <c r="D41" s="523">
        <v>66</v>
      </c>
      <c r="E41" s="524">
        <v>64</v>
      </c>
      <c r="F41" s="549">
        <f t="shared" ref="F41:G41" si="5">F29+F32+F35+F38</f>
        <v>62</v>
      </c>
      <c r="G41" s="549">
        <f t="shared" si="5"/>
        <v>57</v>
      </c>
      <c r="H41" s="2"/>
      <c r="J41" s="531"/>
      <c r="K41" s="532">
        <v>2020</v>
      </c>
      <c r="L41" s="532">
        <v>2021</v>
      </c>
      <c r="M41" s="533">
        <v>2022</v>
      </c>
      <c r="N41" s="534">
        <v>2023</v>
      </c>
      <c r="O41" s="535">
        <v>2024</v>
      </c>
    </row>
    <row r="42" spans="1:20" ht="12.75" customHeight="1" x14ac:dyDescent="0.2">
      <c r="A42" s="1"/>
      <c r="B42" s="531"/>
      <c r="C42" s="531"/>
      <c r="D42" s="531"/>
      <c r="E42" s="531"/>
      <c r="F42" s="531"/>
      <c r="G42" s="531"/>
      <c r="H42" s="2"/>
      <c r="I42" s="724" t="s">
        <v>742</v>
      </c>
      <c r="J42" s="528" t="s">
        <v>638</v>
      </c>
      <c r="K42" s="536">
        <v>0.2361</v>
      </c>
      <c r="L42" s="536">
        <v>0.25369999999999998</v>
      </c>
      <c r="M42" s="537">
        <v>0.2424</v>
      </c>
      <c r="N42" s="536">
        <v>0.25369999999999998</v>
      </c>
      <c r="O42" s="537">
        <v>0.22670000000000001</v>
      </c>
      <c r="Q42" s="550">
        <v>89.3</v>
      </c>
    </row>
    <row r="43" spans="1:20" ht="12.75" customHeight="1" x14ac:dyDescent="0.2">
      <c r="A43" s="1"/>
      <c r="B43" s="531"/>
      <c r="C43" s="531"/>
      <c r="D43" s="531"/>
      <c r="E43" s="531"/>
      <c r="F43" s="531"/>
      <c r="G43" s="531"/>
      <c r="H43" s="2"/>
      <c r="I43" s="673"/>
      <c r="J43" s="516" t="s">
        <v>639</v>
      </c>
      <c r="K43" s="538">
        <v>0.63160000000000005</v>
      </c>
      <c r="L43" s="538">
        <v>0.78180000000000005</v>
      </c>
      <c r="M43" s="539">
        <v>0.80769999999999997</v>
      </c>
      <c r="N43" s="538">
        <v>0.79249999999999998</v>
      </c>
      <c r="O43" s="539">
        <v>0.8</v>
      </c>
      <c r="Q43" s="550">
        <v>93.3</v>
      </c>
    </row>
    <row r="44" spans="1:20" ht="12.75" customHeight="1" x14ac:dyDescent="0.2">
      <c r="G44" s="531"/>
      <c r="H44" s="2"/>
      <c r="I44" s="674"/>
      <c r="J44" s="540" t="s">
        <v>640</v>
      </c>
      <c r="K44" s="541">
        <v>0.41089999999999999</v>
      </c>
      <c r="L44" s="541">
        <v>0.49180000000000001</v>
      </c>
      <c r="M44" s="542">
        <v>0.49149999999999999</v>
      </c>
      <c r="N44" s="541">
        <v>0.49170000000000003</v>
      </c>
      <c r="O44" s="542">
        <v>0.44169999999999998</v>
      </c>
    </row>
    <row r="45" spans="1:20" ht="12.75" customHeight="1" x14ac:dyDescent="0.2">
      <c r="A45" s="543" t="s">
        <v>743</v>
      </c>
      <c r="B45" s="531"/>
      <c r="C45" s="531"/>
      <c r="D45" s="531"/>
      <c r="E45" s="531"/>
      <c r="F45" s="531"/>
      <c r="G45" s="531"/>
      <c r="H45" s="2"/>
    </row>
    <row r="46" spans="1:20" ht="12.75" customHeight="1" x14ac:dyDescent="0.2">
      <c r="A46" s="531"/>
      <c r="B46" s="532">
        <v>2020</v>
      </c>
      <c r="C46" s="532">
        <v>2021</v>
      </c>
      <c r="D46" s="533">
        <v>2022</v>
      </c>
      <c r="E46" s="534">
        <v>2023</v>
      </c>
      <c r="F46" s="535">
        <v>2024</v>
      </c>
      <c r="G46" s="531"/>
      <c r="H46" s="2"/>
    </row>
    <row r="47" spans="1:20" ht="12.75" customHeight="1" x14ac:dyDescent="0.2">
      <c r="A47" s="528" t="s">
        <v>638</v>
      </c>
      <c r="B47" s="551">
        <v>0.56000000000000005</v>
      </c>
      <c r="C47" s="551">
        <v>0.55000000000000004</v>
      </c>
      <c r="D47" s="551">
        <v>0.56000000000000005</v>
      </c>
      <c r="E47" s="551">
        <v>0.55800000000000005</v>
      </c>
      <c r="F47" s="551">
        <v>0.625</v>
      </c>
      <c r="G47" s="531"/>
      <c r="H47" s="2"/>
      <c r="I47" s="292" t="s">
        <v>744</v>
      </c>
    </row>
    <row r="48" spans="1:20" ht="15" customHeight="1" x14ac:dyDescent="0.2">
      <c r="A48" s="516" t="s">
        <v>639</v>
      </c>
      <c r="B48" s="552">
        <v>0.44</v>
      </c>
      <c r="C48" s="552">
        <v>0.45</v>
      </c>
      <c r="D48" s="552">
        <v>0.44</v>
      </c>
      <c r="E48" s="552">
        <v>0.442</v>
      </c>
      <c r="F48" s="552">
        <v>0.375</v>
      </c>
    </row>
    <row r="49" spans="1:14" ht="19.5" customHeight="1" x14ac:dyDescent="0.2">
      <c r="A49" s="553" t="s">
        <v>745</v>
      </c>
      <c r="B49" s="730" t="s">
        <v>746</v>
      </c>
      <c r="C49" s="731"/>
      <c r="D49" s="731"/>
      <c r="E49" s="731"/>
      <c r="F49" s="732"/>
      <c r="J49" s="554">
        <v>2020</v>
      </c>
      <c r="K49" s="554">
        <v>2021</v>
      </c>
      <c r="L49" s="555">
        <v>2022</v>
      </c>
      <c r="M49" s="556">
        <v>2023</v>
      </c>
      <c r="N49" s="557">
        <v>2024</v>
      </c>
    </row>
    <row r="50" spans="1:14" ht="15.75" customHeight="1" x14ac:dyDescent="0.2">
      <c r="A50" s="553" t="s">
        <v>9</v>
      </c>
      <c r="B50" s="734">
        <v>0.5</v>
      </c>
      <c r="C50" s="657"/>
      <c r="D50" s="657"/>
      <c r="E50" s="657"/>
      <c r="F50" s="658"/>
      <c r="G50" s="558"/>
      <c r="H50" s="559"/>
      <c r="I50" s="528" t="s">
        <v>638</v>
      </c>
      <c r="J50" s="536">
        <f t="shared" ref="J50:N50" si="6">K42+K20</f>
        <v>0.81940000000000002</v>
      </c>
      <c r="K50" s="536">
        <f t="shared" si="6"/>
        <v>0.85070000000000001</v>
      </c>
      <c r="L50" s="536">
        <f t="shared" si="6"/>
        <v>0.77269999999999994</v>
      </c>
      <c r="M50" s="536">
        <f t="shared" si="6"/>
        <v>0.71639999999999993</v>
      </c>
      <c r="N50" s="536">
        <f t="shared" si="6"/>
        <v>0.77339999999999998</v>
      </c>
    </row>
    <row r="51" spans="1:14" ht="13.5" customHeight="1" x14ac:dyDescent="0.2">
      <c r="I51" s="516" t="s">
        <v>639</v>
      </c>
      <c r="J51" s="538">
        <f t="shared" ref="J51:N51" si="7">K43+K21</f>
        <v>0.75440000000000007</v>
      </c>
      <c r="K51" s="538">
        <f t="shared" si="7"/>
        <v>0.90910000000000002</v>
      </c>
      <c r="L51" s="538">
        <f t="shared" si="7"/>
        <v>0.92310000000000003</v>
      </c>
      <c r="M51" s="538">
        <f t="shared" si="7"/>
        <v>0.92459999999999998</v>
      </c>
      <c r="N51" s="538">
        <f t="shared" si="7"/>
        <v>0.91110000000000002</v>
      </c>
    </row>
    <row r="52" spans="1:14" ht="18.75" customHeight="1" x14ac:dyDescent="0.2">
      <c r="I52" s="540" t="s">
        <v>640</v>
      </c>
      <c r="J52" s="541">
        <v>0.79069999999999996</v>
      </c>
      <c r="K52" s="541">
        <v>0.92620000000000002</v>
      </c>
      <c r="L52" s="542">
        <v>0.83899999999999997</v>
      </c>
      <c r="M52" s="541">
        <v>0.80830000000000002</v>
      </c>
      <c r="N52" s="542">
        <v>0.82499999999999996</v>
      </c>
    </row>
    <row r="53" spans="1:14" ht="17.25" customHeight="1" x14ac:dyDescent="0.2">
      <c r="I53" s="553" t="s">
        <v>745</v>
      </c>
      <c r="J53" s="730">
        <v>0.6</v>
      </c>
      <c r="K53" s="731"/>
      <c r="L53" s="731"/>
      <c r="M53" s="731"/>
      <c r="N53" s="732"/>
    </row>
    <row r="54" spans="1:14" ht="20.25" customHeight="1" x14ac:dyDescent="0.2">
      <c r="I54" s="553" t="s">
        <v>9</v>
      </c>
      <c r="J54" s="730">
        <v>0.75</v>
      </c>
      <c r="K54" s="731"/>
      <c r="L54" s="731"/>
      <c r="M54" s="731"/>
      <c r="N54" s="732"/>
    </row>
    <row r="55" spans="1:14" ht="12.75" customHeight="1" x14ac:dyDescent="0.2"/>
    <row r="56" spans="1:14" ht="12.75" customHeight="1" x14ac:dyDescent="0.2"/>
    <row r="57" spans="1:14" ht="12.75" customHeight="1" x14ac:dyDescent="0.2"/>
    <row r="58" spans="1:14" ht="12.75" customHeight="1" x14ac:dyDescent="0.2"/>
    <row r="59" spans="1:14" ht="12.75" customHeight="1" x14ac:dyDescent="0.2"/>
    <row r="60" spans="1:14" ht="12.75" customHeight="1" x14ac:dyDescent="0.2"/>
    <row r="61" spans="1:14" ht="12.75" customHeight="1" x14ac:dyDescent="0.2"/>
    <row r="62" spans="1:14" ht="12.75" customHeight="1" x14ac:dyDescent="0.2"/>
    <row r="63" spans="1:14" ht="12.75" customHeight="1" x14ac:dyDescent="0.2"/>
    <row r="64" spans="1:1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34">
    <mergeCell ref="I37:I39"/>
    <mergeCell ref="I42:I44"/>
    <mergeCell ref="J53:N53"/>
    <mergeCell ref="J54:N54"/>
    <mergeCell ref="A33:A35"/>
    <mergeCell ref="A36:A38"/>
    <mergeCell ref="A39:A41"/>
    <mergeCell ref="B49:F49"/>
    <mergeCell ref="B50:F50"/>
    <mergeCell ref="A6:A8"/>
    <mergeCell ref="A9:A11"/>
    <mergeCell ref="I28:I30"/>
    <mergeCell ref="I31:I33"/>
    <mergeCell ref="I34:I36"/>
    <mergeCell ref="A12:A14"/>
    <mergeCell ref="I12:I14"/>
    <mergeCell ref="A15:A17"/>
    <mergeCell ref="I15:I17"/>
    <mergeCell ref="A18:A20"/>
    <mergeCell ref="A27:A29"/>
    <mergeCell ref="A30:A32"/>
    <mergeCell ref="O26:P26"/>
    <mergeCell ref="Q26:R26"/>
    <mergeCell ref="S26:T26"/>
    <mergeCell ref="K4:L4"/>
    <mergeCell ref="M4:N4"/>
    <mergeCell ref="O4:P4"/>
    <mergeCell ref="Q4:R4"/>
    <mergeCell ref="S4:T4"/>
    <mergeCell ref="I6:I8"/>
    <mergeCell ref="I9:I11"/>
    <mergeCell ref="I20:I22"/>
    <mergeCell ref="K26:L26"/>
    <mergeCell ref="M26:N2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1000"/>
  <sheetViews>
    <sheetView workbookViewId="0"/>
  </sheetViews>
  <sheetFormatPr defaultColWidth="12.5703125" defaultRowHeight="15" customHeight="1" x14ac:dyDescent="0.2"/>
  <cols>
    <col min="1" max="1" width="9.140625" customWidth="1"/>
    <col min="2" max="2" width="49" customWidth="1"/>
    <col min="3" max="26" width="9.140625" customWidth="1"/>
  </cols>
  <sheetData>
    <row r="1" spans="1:7" ht="12.75" customHeight="1" x14ac:dyDescent="0.25">
      <c r="A1" s="560" t="s">
        <v>206</v>
      </c>
      <c r="B1" s="560"/>
    </row>
    <row r="2" spans="1:7" ht="12.75" customHeight="1" x14ac:dyDescent="0.2"/>
    <row r="3" spans="1:7" ht="12.75" customHeight="1" x14ac:dyDescent="0.2">
      <c r="B3" s="561"/>
      <c r="C3" s="562">
        <v>2020</v>
      </c>
      <c r="D3" s="563">
        <v>2021</v>
      </c>
      <c r="E3" s="563">
        <v>2022</v>
      </c>
      <c r="F3" s="563">
        <v>2023</v>
      </c>
      <c r="G3" s="563">
        <v>2024</v>
      </c>
    </row>
    <row r="4" spans="1:7" ht="23.25" customHeight="1" x14ac:dyDescent="0.2">
      <c r="B4" s="564" t="s">
        <v>747</v>
      </c>
      <c r="C4" s="565" t="s">
        <v>675</v>
      </c>
      <c r="D4" s="565">
        <v>7</v>
      </c>
      <c r="E4" s="565">
        <v>4</v>
      </c>
      <c r="F4" s="565">
        <v>0</v>
      </c>
      <c r="G4" s="565">
        <v>1</v>
      </c>
    </row>
    <row r="5" spans="1:7" ht="19.5" customHeight="1" x14ac:dyDescent="0.2">
      <c r="B5" s="564" t="s">
        <v>748</v>
      </c>
      <c r="C5" s="566">
        <v>1</v>
      </c>
      <c r="D5" s="566">
        <v>2</v>
      </c>
      <c r="E5" s="566">
        <v>7</v>
      </c>
      <c r="F5" s="566">
        <v>7</v>
      </c>
      <c r="G5" s="566">
        <v>2</v>
      </c>
    </row>
    <row r="6" spans="1:7" ht="24" customHeight="1" x14ac:dyDescent="0.2">
      <c r="B6" s="567" t="s">
        <v>749</v>
      </c>
      <c r="C6" s="566">
        <v>0</v>
      </c>
      <c r="D6" s="566">
        <v>1</v>
      </c>
      <c r="E6" s="566">
        <v>2</v>
      </c>
      <c r="F6" s="566">
        <v>4</v>
      </c>
      <c r="G6" s="566">
        <v>1</v>
      </c>
    </row>
    <row r="7" spans="1:7" ht="24" customHeight="1" x14ac:dyDescent="0.2">
      <c r="B7" s="567" t="s">
        <v>750</v>
      </c>
      <c r="C7" s="566">
        <v>0</v>
      </c>
      <c r="D7" s="566">
        <v>0</v>
      </c>
      <c r="E7" s="566">
        <v>2</v>
      </c>
      <c r="F7" s="566">
        <v>0</v>
      </c>
      <c r="G7" s="566">
        <v>0</v>
      </c>
    </row>
    <row r="8" spans="1:7" ht="21.75" customHeight="1" x14ac:dyDescent="0.2">
      <c r="B8" s="567" t="s">
        <v>751</v>
      </c>
      <c r="C8" s="566">
        <v>3</v>
      </c>
      <c r="D8" s="566">
        <v>3</v>
      </c>
      <c r="E8" s="566">
        <v>1</v>
      </c>
      <c r="F8" s="566">
        <v>2</v>
      </c>
      <c r="G8" s="566">
        <v>1</v>
      </c>
    </row>
    <row r="9" spans="1:7" ht="12.75" customHeight="1" x14ac:dyDescent="0.2">
      <c r="B9" s="568" t="s">
        <v>640</v>
      </c>
      <c r="C9" s="569">
        <f t="shared" ref="C9:F9" si="0">SUM(C4:C8)</f>
        <v>4</v>
      </c>
      <c r="D9" s="569">
        <f t="shared" si="0"/>
        <v>13</v>
      </c>
      <c r="E9" s="569">
        <f t="shared" si="0"/>
        <v>16</v>
      </c>
      <c r="F9" s="569">
        <f t="shared" si="0"/>
        <v>13</v>
      </c>
      <c r="G9" s="569">
        <v>4</v>
      </c>
    </row>
    <row r="10" spans="1:7" ht="16.5" customHeight="1" x14ac:dyDescent="0.2">
      <c r="B10" s="570" t="s">
        <v>8</v>
      </c>
      <c r="C10" s="571" t="s">
        <v>752</v>
      </c>
      <c r="D10" s="571" t="s">
        <v>752</v>
      </c>
      <c r="E10" s="571" t="s">
        <v>752</v>
      </c>
      <c r="F10" s="571" t="s">
        <v>752</v>
      </c>
      <c r="G10" s="571" t="s">
        <v>752</v>
      </c>
    </row>
    <row r="11" spans="1:7" ht="19.5" customHeight="1" x14ac:dyDescent="0.2">
      <c r="B11" s="570" t="s">
        <v>9</v>
      </c>
      <c r="C11" s="571" t="s">
        <v>752</v>
      </c>
      <c r="D11" s="571" t="s">
        <v>752</v>
      </c>
      <c r="E11" s="571" t="s">
        <v>752</v>
      </c>
      <c r="F11" s="571" t="s">
        <v>752</v>
      </c>
      <c r="G11" s="571" t="s">
        <v>752</v>
      </c>
    </row>
    <row r="12" spans="1:7" ht="12.75" customHeight="1" x14ac:dyDescent="0.2">
      <c r="B12" s="2"/>
      <c r="C12" s="2"/>
      <c r="D12" s="2"/>
      <c r="E12" s="2"/>
      <c r="F12" s="2"/>
    </row>
    <row r="13" spans="1:7" ht="12.75" customHeight="1" x14ac:dyDescent="0.2">
      <c r="B13" s="735" t="s">
        <v>753</v>
      </c>
      <c r="C13" s="618"/>
      <c r="D13" s="618"/>
      <c r="E13" s="618"/>
      <c r="F13" s="618"/>
    </row>
    <row r="14" spans="1:7" ht="12.75" customHeight="1" x14ac:dyDescent="0.2">
      <c r="B14" s="618"/>
      <c r="C14" s="618"/>
      <c r="D14" s="618"/>
      <c r="E14" s="618"/>
      <c r="F14" s="618"/>
    </row>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B13:F14"/>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G1000"/>
  <sheetViews>
    <sheetView workbookViewId="0"/>
  </sheetViews>
  <sheetFormatPr defaultColWidth="12.5703125" defaultRowHeight="15" customHeight="1" x14ac:dyDescent="0.2"/>
  <cols>
    <col min="1" max="1" width="3.42578125" customWidth="1"/>
    <col min="2" max="2" width="25.28515625" customWidth="1"/>
    <col min="3" max="3" width="83.7109375" customWidth="1"/>
    <col min="4" max="4" width="3.42578125" customWidth="1"/>
    <col min="5" max="5" width="14.140625" customWidth="1"/>
    <col min="6" max="6" width="9" customWidth="1"/>
    <col min="7" max="7" width="13.140625" customWidth="1"/>
  </cols>
  <sheetData>
    <row r="1" spans="1:7" ht="22.5" customHeight="1" x14ac:dyDescent="0.25">
      <c r="B1" s="626" t="s">
        <v>321</v>
      </c>
      <c r="C1" s="618"/>
      <c r="D1" s="618"/>
      <c r="E1" s="618"/>
      <c r="F1" s="618"/>
      <c r="G1" s="618"/>
    </row>
    <row r="2" spans="1:7" ht="22.5" customHeight="1" x14ac:dyDescent="0.2">
      <c r="B2" s="1"/>
      <c r="C2" s="1"/>
      <c r="D2" s="1"/>
      <c r="E2" s="1"/>
      <c r="F2" s="1"/>
      <c r="G2" s="1"/>
    </row>
    <row r="3" spans="1:7" ht="22.5" customHeight="1" x14ac:dyDescent="0.2">
      <c r="B3" s="129" t="s">
        <v>322</v>
      </c>
      <c r="C3" s="625" t="s">
        <v>15</v>
      </c>
      <c r="D3" s="620"/>
      <c r="E3" s="620"/>
      <c r="F3" s="620"/>
      <c r="G3" s="621"/>
    </row>
    <row r="4" spans="1:7" ht="22.5" customHeight="1" x14ac:dyDescent="0.2">
      <c r="B4" s="130" t="s">
        <v>323</v>
      </c>
      <c r="C4" s="625" t="s">
        <v>16</v>
      </c>
      <c r="D4" s="620"/>
      <c r="E4" s="620"/>
      <c r="F4" s="620"/>
      <c r="G4" s="621"/>
    </row>
    <row r="5" spans="1:7" ht="32.25" customHeight="1" x14ac:dyDescent="0.2">
      <c r="B5" s="130" t="s">
        <v>324</v>
      </c>
      <c r="C5" s="624" t="s">
        <v>325</v>
      </c>
      <c r="D5" s="620"/>
      <c r="E5" s="620"/>
      <c r="F5" s="620"/>
      <c r="G5" s="621"/>
    </row>
    <row r="6" spans="1:7" ht="33" customHeight="1" x14ac:dyDescent="0.2">
      <c r="B6" s="131" t="s">
        <v>326</v>
      </c>
      <c r="C6" s="624" t="s">
        <v>327</v>
      </c>
      <c r="D6" s="620"/>
      <c r="E6" s="620"/>
      <c r="F6" s="620"/>
      <c r="G6" s="621"/>
    </row>
    <row r="7" spans="1:7" ht="27" customHeight="1" x14ac:dyDescent="0.2">
      <c r="B7" s="132" t="s">
        <v>328</v>
      </c>
      <c r="C7" s="624" t="s">
        <v>329</v>
      </c>
      <c r="D7" s="620"/>
      <c r="E7" s="620"/>
      <c r="F7" s="620"/>
      <c r="G7" s="621"/>
    </row>
    <row r="8" spans="1:7" ht="24" customHeight="1" x14ac:dyDescent="0.2">
      <c r="B8" s="132" t="s">
        <v>330</v>
      </c>
      <c r="C8" s="624" t="s">
        <v>331</v>
      </c>
      <c r="D8" s="620"/>
      <c r="E8" s="620"/>
      <c r="F8" s="620"/>
      <c r="G8" s="621"/>
    </row>
    <row r="9" spans="1:7" ht="22.5" customHeight="1" x14ac:dyDescent="0.2">
      <c r="B9" s="132" t="s">
        <v>332</v>
      </c>
      <c r="C9" s="624" t="s">
        <v>333</v>
      </c>
      <c r="D9" s="620"/>
      <c r="E9" s="620"/>
      <c r="F9" s="620"/>
      <c r="G9" s="621"/>
    </row>
    <row r="10" spans="1:7" ht="15.75" customHeight="1" x14ac:dyDescent="0.2"/>
    <row r="11" spans="1:7" ht="8.25" customHeight="1" x14ac:dyDescent="0.2">
      <c r="A11" s="1"/>
      <c r="B11" s="133"/>
      <c r="C11" s="133"/>
      <c r="D11" s="133"/>
      <c r="E11" s="133"/>
      <c r="F11" s="133"/>
      <c r="G11" s="133"/>
    </row>
    <row r="12" spans="1:7" ht="15.75" customHeight="1" x14ac:dyDescent="0.2"/>
    <row r="13" spans="1:7" ht="15.75" customHeight="1" x14ac:dyDescent="0.2">
      <c r="B13" s="129" t="s">
        <v>322</v>
      </c>
      <c r="C13" s="625" t="s">
        <v>15</v>
      </c>
      <c r="D13" s="620"/>
      <c r="E13" s="620"/>
      <c r="F13" s="620"/>
      <c r="G13" s="621"/>
    </row>
    <row r="14" spans="1:7" ht="15.75" customHeight="1" x14ac:dyDescent="0.2">
      <c r="B14" s="130" t="s">
        <v>323</v>
      </c>
      <c r="C14" s="625" t="s">
        <v>22</v>
      </c>
      <c r="D14" s="620"/>
      <c r="E14" s="620"/>
      <c r="F14" s="620"/>
      <c r="G14" s="621"/>
    </row>
    <row r="15" spans="1:7" ht="33" customHeight="1" x14ac:dyDescent="0.2">
      <c r="B15" s="130" t="s">
        <v>324</v>
      </c>
      <c r="C15" s="624" t="s">
        <v>334</v>
      </c>
      <c r="D15" s="620"/>
      <c r="E15" s="620"/>
      <c r="F15" s="620"/>
      <c r="G15" s="621"/>
    </row>
    <row r="16" spans="1:7" ht="28.5" customHeight="1" x14ac:dyDescent="0.2">
      <c r="B16" s="131" t="s">
        <v>326</v>
      </c>
      <c r="C16" s="624" t="s">
        <v>327</v>
      </c>
      <c r="D16" s="620"/>
      <c r="E16" s="620"/>
      <c r="F16" s="620"/>
      <c r="G16" s="621"/>
    </row>
    <row r="17" spans="2:7" ht="15.75" customHeight="1" x14ac:dyDescent="0.2">
      <c r="B17" s="132" t="s">
        <v>328</v>
      </c>
      <c r="C17" s="624" t="s">
        <v>329</v>
      </c>
      <c r="D17" s="620"/>
      <c r="E17" s="620"/>
      <c r="F17" s="620"/>
      <c r="G17" s="621"/>
    </row>
    <row r="18" spans="2:7" ht="15.75" customHeight="1" x14ac:dyDescent="0.2">
      <c r="B18" s="132" t="s">
        <v>330</v>
      </c>
      <c r="C18" s="624" t="s">
        <v>331</v>
      </c>
      <c r="D18" s="620"/>
      <c r="E18" s="620"/>
      <c r="F18" s="620"/>
      <c r="G18" s="621"/>
    </row>
    <row r="19" spans="2:7" ht="15.75" customHeight="1" x14ac:dyDescent="0.2">
      <c r="B19" s="132" t="s">
        <v>332</v>
      </c>
      <c r="C19" s="624" t="s">
        <v>335</v>
      </c>
      <c r="D19" s="620"/>
      <c r="E19" s="620"/>
      <c r="F19" s="620"/>
      <c r="G19" s="621"/>
    </row>
    <row r="20" spans="2:7" ht="15.75" customHeight="1" x14ac:dyDescent="0.2"/>
    <row r="21" spans="2:7" ht="15.75" customHeight="1" x14ac:dyDescent="0.2"/>
    <row r="22" spans="2:7" ht="15.75" customHeight="1" x14ac:dyDescent="0.2"/>
    <row r="23" spans="2:7" ht="15.75" customHeight="1" x14ac:dyDescent="0.2"/>
    <row r="24" spans="2:7" ht="15.75" customHeight="1" x14ac:dyDescent="0.2"/>
    <row r="25" spans="2:7" ht="15.75" customHeight="1" x14ac:dyDescent="0.2"/>
    <row r="26" spans="2:7" ht="15.75" customHeight="1" x14ac:dyDescent="0.2"/>
    <row r="27" spans="2:7" ht="15.75" customHeight="1" x14ac:dyDescent="0.2"/>
    <row r="28" spans="2:7" ht="15.75" customHeight="1" x14ac:dyDescent="0.2"/>
    <row r="29" spans="2:7" ht="15.75" customHeight="1" x14ac:dyDescent="0.2"/>
    <row r="30" spans="2:7" ht="15.75" customHeight="1" x14ac:dyDescent="0.2"/>
    <row r="31" spans="2:7" ht="15.75" customHeight="1" x14ac:dyDescent="0.2"/>
    <row r="32" spans="2: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5">
    <mergeCell ref="C17:G17"/>
    <mergeCell ref="C18:G18"/>
    <mergeCell ref="C19:G19"/>
    <mergeCell ref="B1:G1"/>
    <mergeCell ref="C3:G3"/>
    <mergeCell ref="C4:G4"/>
    <mergeCell ref="C5:G5"/>
    <mergeCell ref="C6:G6"/>
    <mergeCell ref="C7:G7"/>
    <mergeCell ref="C8:G8"/>
    <mergeCell ref="C9:G9"/>
    <mergeCell ref="C13:G13"/>
    <mergeCell ref="C14:G14"/>
    <mergeCell ref="C15:G15"/>
    <mergeCell ref="C16:G16"/>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000"/>
  <sheetViews>
    <sheetView workbookViewId="0"/>
  </sheetViews>
  <sheetFormatPr defaultColWidth="12.5703125" defaultRowHeight="15" customHeight="1" x14ac:dyDescent="0.2"/>
  <cols>
    <col min="1" max="1" width="34.42578125" customWidth="1"/>
    <col min="2" max="26" width="11.42578125" customWidth="1"/>
  </cols>
  <sheetData>
    <row r="1" spans="1:11" ht="12.75" customHeight="1" x14ac:dyDescent="0.2"/>
    <row r="2" spans="1:11" ht="12.75" customHeight="1" x14ac:dyDescent="0.25">
      <c r="A2" s="560" t="s">
        <v>754</v>
      </c>
    </row>
    <row r="3" spans="1:11" ht="12.75" customHeight="1" x14ac:dyDescent="0.2"/>
    <row r="4" spans="1:11" ht="12.75" customHeight="1" x14ac:dyDescent="0.2">
      <c r="B4" s="738">
        <v>2020</v>
      </c>
      <c r="C4" s="621"/>
      <c r="D4" s="738">
        <v>2021</v>
      </c>
      <c r="E4" s="621"/>
      <c r="F4" s="738">
        <v>2022</v>
      </c>
      <c r="G4" s="621"/>
      <c r="H4" s="739">
        <v>2023</v>
      </c>
      <c r="I4" s="621"/>
      <c r="J4" s="739">
        <v>2024</v>
      </c>
      <c r="K4" s="621"/>
    </row>
    <row r="5" spans="1:11" ht="12.75" customHeight="1" x14ac:dyDescent="0.2">
      <c r="B5" s="572" t="s">
        <v>728</v>
      </c>
      <c r="C5" s="573" t="s">
        <v>702</v>
      </c>
      <c r="D5" s="574" t="s">
        <v>728</v>
      </c>
      <c r="E5" s="575" t="s">
        <v>702</v>
      </c>
      <c r="F5" s="574" t="s">
        <v>728</v>
      </c>
      <c r="G5" s="575" t="s">
        <v>702</v>
      </c>
      <c r="H5" s="574" t="s">
        <v>728</v>
      </c>
      <c r="I5" s="575" t="s">
        <v>702</v>
      </c>
      <c r="J5" s="574" t="s">
        <v>728</v>
      </c>
      <c r="K5" s="575" t="s">
        <v>702</v>
      </c>
    </row>
    <row r="6" spans="1:11" ht="12.75" customHeight="1" x14ac:dyDescent="0.2">
      <c r="A6" s="576" t="s">
        <v>755</v>
      </c>
      <c r="B6" s="577">
        <v>3</v>
      </c>
      <c r="C6" s="578">
        <v>0.27300000000000002</v>
      </c>
      <c r="D6" s="577">
        <v>5</v>
      </c>
      <c r="E6" s="579">
        <v>0.41699999999999998</v>
      </c>
      <c r="F6" s="577">
        <v>5</v>
      </c>
      <c r="G6" s="579">
        <v>0.41699999999999998</v>
      </c>
      <c r="H6" s="577">
        <v>5</v>
      </c>
      <c r="I6" s="579">
        <v>0.45500000000000002</v>
      </c>
      <c r="J6" s="577">
        <v>5</v>
      </c>
      <c r="K6" s="579">
        <v>0.45500000000000002</v>
      </c>
    </row>
    <row r="7" spans="1:11" ht="12.75" customHeight="1" x14ac:dyDescent="0.2">
      <c r="A7" s="576" t="s">
        <v>756</v>
      </c>
      <c r="B7" s="736" t="s">
        <v>757</v>
      </c>
      <c r="C7" s="645"/>
      <c r="D7" s="736" t="s">
        <v>757</v>
      </c>
      <c r="E7" s="645"/>
      <c r="F7" s="736" t="s">
        <v>757</v>
      </c>
      <c r="G7" s="645"/>
      <c r="H7" s="736" t="s">
        <v>757</v>
      </c>
      <c r="I7" s="645"/>
      <c r="J7" s="736" t="s">
        <v>757</v>
      </c>
      <c r="K7" s="645"/>
    </row>
    <row r="8" spans="1:11" ht="12.75" customHeight="1" x14ac:dyDescent="0.2">
      <c r="A8" s="576" t="s">
        <v>758</v>
      </c>
      <c r="B8" s="737">
        <v>0.5</v>
      </c>
      <c r="C8" s="621"/>
      <c r="D8" s="737">
        <v>0.5</v>
      </c>
      <c r="E8" s="621"/>
      <c r="F8" s="737">
        <v>0.5</v>
      </c>
      <c r="G8" s="621"/>
      <c r="H8" s="737">
        <v>0.5</v>
      </c>
      <c r="I8" s="621"/>
      <c r="J8" s="737">
        <v>0.5</v>
      </c>
      <c r="K8" s="621"/>
    </row>
    <row r="9" spans="1:11" ht="12.75" customHeight="1" x14ac:dyDescent="0.2"/>
    <row r="10" spans="1:11" ht="12.75" customHeight="1" x14ac:dyDescent="0.2"/>
    <row r="11" spans="1:11" ht="12.75" customHeight="1" x14ac:dyDescent="0.2"/>
    <row r="12" spans="1:11" ht="12.75" customHeight="1" x14ac:dyDescent="0.2"/>
    <row r="13" spans="1:11" ht="12.75" customHeight="1" x14ac:dyDescent="0.2"/>
    <row r="14" spans="1:11" ht="12.75" customHeight="1" x14ac:dyDescent="0.2"/>
    <row r="15" spans="1:11" ht="12.75" customHeight="1" x14ac:dyDescent="0.2"/>
    <row r="16" spans="1:11"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5">
    <mergeCell ref="J8:K8"/>
    <mergeCell ref="B4:C4"/>
    <mergeCell ref="D4:E4"/>
    <mergeCell ref="F4:G4"/>
    <mergeCell ref="H4:I4"/>
    <mergeCell ref="J4:K4"/>
    <mergeCell ref="D7:E7"/>
    <mergeCell ref="J7:K7"/>
    <mergeCell ref="F7:G7"/>
    <mergeCell ref="H7:I7"/>
    <mergeCell ref="B7:C7"/>
    <mergeCell ref="B8:C8"/>
    <mergeCell ref="D8:E8"/>
    <mergeCell ref="F8:G8"/>
    <mergeCell ref="H8:I8"/>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000"/>
  <sheetViews>
    <sheetView workbookViewId="0"/>
  </sheetViews>
  <sheetFormatPr defaultColWidth="12.5703125" defaultRowHeight="15" customHeight="1" x14ac:dyDescent="0.2"/>
  <cols>
    <col min="1" max="1" width="24.42578125" customWidth="1"/>
    <col min="2" max="26" width="11.42578125" customWidth="1"/>
  </cols>
  <sheetData>
    <row r="1" spans="1:8" ht="12.75" customHeight="1" x14ac:dyDescent="0.2"/>
    <row r="2" spans="1:8" ht="12.75" customHeight="1" x14ac:dyDescent="0.25">
      <c r="A2" s="560" t="s">
        <v>759</v>
      </c>
      <c r="B2" s="560"/>
      <c r="C2" s="560"/>
      <c r="D2" s="560"/>
      <c r="E2" s="560"/>
      <c r="F2" s="560"/>
    </row>
    <row r="3" spans="1:8" ht="12.75" customHeight="1" x14ac:dyDescent="0.2"/>
    <row r="4" spans="1:8" ht="12.75" customHeight="1" x14ac:dyDescent="0.2">
      <c r="A4" s="580"/>
      <c r="B4" s="497" t="s">
        <v>760</v>
      </c>
      <c r="C4" s="581" t="s">
        <v>761</v>
      </c>
      <c r="D4" s="581" t="s">
        <v>677</v>
      </c>
      <c r="E4" s="581" t="s">
        <v>676</v>
      </c>
      <c r="F4" s="581" t="s">
        <v>674</v>
      </c>
      <c r="G4" s="582" t="s">
        <v>673</v>
      </c>
      <c r="H4" s="583" t="s">
        <v>762</v>
      </c>
    </row>
    <row r="5" spans="1:8" ht="12.75" customHeight="1" x14ac:dyDescent="0.2">
      <c r="A5" s="584" t="s">
        <v>763</v>
      </c>
      <c r="B5" s="585">
        <v>4.8</v>
      </c>
      <c r="C5" s="586">
        <v>4.97</v>
      </c>
      <c r="D5" s="586">
        <v>4.97</v>
      </c>
      <c r="E5" s="586">
        <v>5.07</v>
      </c>
      <c r="F5" s="586">
        <v>5.07</v>
      </c>
      <c r="G5" s="587">
        <v>5</v>
      </c>
      <c r="H5" s="588">
        <v>4.7300000000000004</v>
      </c>
    </row>
    <row r="6" spans="1:8" ht="12.75" customHeight="1" x14ac:dyDescent="0.2">
      <c r="A6" s="589" t="s">
        <v>764</v>
      </c>
      <c r="B6" s="586">
        <v>4.3499999999999996</v>
      </c>
      <c r="C6" s="586">
        <v>4.9000000000000004</v>
      </c>
      <c r="D6" s="586" t="s">
        <v>765</v>
      </c>
      <c r="E6" s="586">
        <v>5.3</v>
      </c>
      <c r="F6" s="586">
        <v>4.9000000000000004</v>
      </c>
      <c r="G6" s="587">
        <v>5</v>
      </c>
      <c r="H6" s="588">
        <v>5.42</v>
      </c>
    </row>
    <row r="7" spans="1:8" ht="12.75" customHeight="1" x14ac:dyDescent="0.2">
      <c r="A7" s="589" t="s">
        <v>766</v>
      </c>
      <c r="B7" s="586">
        <v>4.9000000000000004</v>
      </c>
      <c r="C7" s="586">
        <v>4.9000000000000004</v>
      </c>
      <c r="D7" s="586">
        <v>5.25</v>
      </c>
      <c r="E7" s="586">
        <v>5.2</v>
      </c>
      <c r="F7" s="586">
        <v>4.3499999999999996</v>
      </c>
      <c r="G7" s="587">
        <v>5.0999999999999996</v>
      </c>
      <c r="H7" s="588">
        <v>5.17</v>
      </c>
    </row>
    <row r="8" spans="1:8" ht="40.5" customHeight="1" x14ac:dyDescent="0.2">
      <c r="A8" s="589" t="s">
        <v>767</v>
      </c>
      <c r="B8" s="586">
        <v>4.0199999999999996</v>
      </c>
      <c r="C8" s="586">
        <v>3.6</v>
      </c>
      <c r="D8" s="586">
        <v>4.57</v>
      </c>
      <c r="E8" s="586">
        <v>4.5</v>
      </c>
      <c r="F8" s="586">
        <v>5.15</v>
      </c>
      <c r="G8" s="587">
        <v>5.0999999999999996</v>
      </c>
      <c r="H8" s="588" t="s">
        <v>675</v>
      </c>
    </row>
    <row r="9" spans="1:8" ht="27.75" customHeight="1" x14ac:dyDescent="0.2">
      <c r="A9" s="589" t="s">
        <v>768</v>
      </c>
      <c r="B9" s="590">
        <v>4.5199999999999996</v>
      </c>
      <c r="C9" s="590">
        <v>4.55</v>
      </c>
      <c r="D9" s="590">
        <v>4.93</v>
      </c>
      <c r="E9" s="590">
        <v>5.0199999999999996</v>
      </c>
      <c r="F9" s="590">
        <v>4.87</v>
      </c>
      <c r="G9" s="591">
        <v>5.05</v>
      </c>
      <c r="H9" s="592">
        <v>5.0999999999999996</v>
      </c>
    </row>
    <row r="10" spans="1:8" ht="28.5" customHeight="1" x14ac:dyDescent="0.2">
      <c r="A10" s="593" t="s">
        <v>8</v>
      </c>
      <c r="B10" s="594">
        <v>4.5</v>
      </c>
      <c r="C10" s="594">
        <v>4.5</v>
      </c>
      <c r="D10" s="594">
        <v>4.5</v>
      </c>
      <c r="E10" s="594">
        <v>4.5</v>
      </c>
      <c r="F10" s="594">
        <v>4.5</v>
      </c>
      <c r="G10" s="595">
        <v>4.5</v>
      </c>
      <c r="H10" s="594">
        <v>4.5</v>
      </c>
    </row>
    <row r="11" spans="1:8" ht="30" customHeight="1" x14ac:dyDescent="0.2">
      <c r="A11" s="593" t="s">
        <v>9</v>
      </c>
      <c r="B11" s="594">
        <v>5</v>
      </c>
      <c r="C11" s="594">
        <v>5</v>
      </c>
      <c r="D11" s="594">
        <v>5</v>
      </c>
      <c r="E11" s="594">
        <v>5</v>
      </c>
      <c r="F11" s="594">
        <v>5</v>
      </c>
      <c r="G11" s="595">
        <v>5</v>
      </c>
      <c r="H11" s="594">
        <v>5</v>
      </c>
    </row>
    <row r="12" spans="1:8" ht="12.75" customHeight="1" x14ac:dyDescent="0.2"/>
    <row r="13" spans="1:8" ht="12.75" customHeight="1" x14ac:dyDescent="0.2">
      <c r="A13" s="740" t="s">
        <v>769</v>
      </c>
      <c r="B13" s="618"/>
      <c r="C13" s="618"/>
      <c r="D13" s="618"/>
    </row>
    <row r="14" spans="1:8" ht="12.75" customHeight="1" x14ac:dyDescent="0.2"/>
    <row r="15" spans="1:8" ht="12.75" customHeight="1" x14ac:dyDescent="0.2">
      <c r="A15" s="1" t="s">
        <v>770</v>
      </c>
    </row>
    <row r="16" spans="1:8"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13:D13"/>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1001"/>
  <sheetViews>
    <sheetView workbookViewId="0"/>
  </sheetViews>
  <sheetFormatPr defaultColWidth="12.5703125" defaultRowHeight="15" customHeight="1" x14ac:dyDescent="0.2"/>
  <cols>
    <col min="1" max="2" width="11.42578125" customWidth="1"/>
    <col min="3" max="3" width="12.85546875" customWidth="1"/>
    <col min="4" max="4" width="11.42578125" customWidth="1"/>
    <col min="5" max="5" width="11.85546875" customWidth="1"/>
    <col min="6" max="6" width="11.7109375" customWidth="1"/>
    <col min="8" max="8" width="11.42578125" customWidth="1"/>
    <col min="9" max="9" width="12" customWidth="1"/>
    <col min="10" max="10" width="11.42578125" customWidth="1"/>
    <col min="11" max="11" width="12.42578125" customWidth="1"/>
    <col min="12" max="12" width="11.42578125" customWidth="1"/>
    <col min="13" max="13" width="12" customWidth="1"/>
    <col min="14" max="27" width="11.42578125" customWidth="1"/>
  </cols>
  <sheetData>
    <row r="1" spans="1:12" ht="12.75" customHeight="1" x14ac:dyDescent="0.25">
      <c r="A1" s="596" t="s">
        <v>448</v>
      </c>
      <c r="B1" s="292"/>
      <c r="C1" s="292"/>
      <c r="D1" s="292"/>
      <c r="E1" s="292"/>
    </row>
    <row r="2" spans="1:12" ht="12.75" customHeight="1" x14ac:dyDescent="0.2">
      <c r="A2" s="292"/>
      <c r="B2" s="597"/>
      <c r="C2" s="597"/>
      <c r="D2" s="597"/>
      <c r="E2" s="598"/>
    </row>
    <row r="3" spans="1:12" ht="21" customHeight="1" x14ac:dyDescent="0.2">
      <c r="A3" s="294"/>
      <c r="B3" s="599" t="s">
        <v>676</v>
      </c>
      <c r="C3" s="599" t="s">
        <v>674</v>
      </c>
      <c r="D3" s="599" t="s">
        <v>673</v>
      </c>
      <c r="E3" s="599" t="s">
        <v>762</v>
      </c>
      <c r="F3" s="292"/>
    </row>
    <row r="4" spans="1:12" ht="35.25" customHeight="1" x14ac:dyDescent="0.2">
      <c r="A4" s="600" t="s">
        <v>771</v>
      </c>
      <c r="B4" s="601">
        <v>4</v>
      </c>
      <c r="C4" s="601">
        <v>4</v>
      </c>
      <c r="D4" s="601">
        <v>4</v>
      </c>
      <c r="E4" s="601">
        <v>4</v>
      </c>
      <c r="F4" s="602"/>
    </row>
    <row r="5" spans="1:12" ht="12.75" customHeight="1" x14ac:dyDescent="0.25">
      <c r="B5" s="603"/>
    </row>
    <row r="6" spans="1:12" ht="12.75" customHeight="1" x14ac:dyDescent="0.2"/>
    <row r="7" spans="1:12" ht="12.75" customHeight="1" x14ac:dyDescent="0.25">
      <c r="A7" s="596" t="s">
        <v>772</v>
      </c>
    </row>
    <row r="8" spans="1:12" ht="12.75" customHeight="1" x14ac:dyDescent="0.2"/>
    <row r="9" spans="1:12" ht="12.75" customHeight="1" x14ac:dyDescent="0.2">
      <c r="A9" s="741" t="s">
        <v>676</v>
      </c>
      <c r="B9" s="657"/>
      <c r="C9" s="658"/>
      <c r="D9" s="741" t="s">
        <v>674</v>
      </c>
      <c r="E9" s="657"/>
      <c r="F9" s="658"/>
      <c r="G9" s="741" t="s">
        <v>673</v>
      </c>
      <c r="H9" s="657"/>
      <c r="I9" s="658"/>
      <c r="J9" s="741" t="s">
        <v>762</v>
      </c>
      <c r="K9" s="657"/>
      <c r="L9" s="658"/>
    </row>
    <row r="10" spans="1:12" ht="12.75" customHeight="1" x14ac:dyDescent="0.2">
      <c r="A10" s="604" t="s">
        <v>773</v>
      </c>
      <c r="B10" s="605" t="s">
        <v>774</v>
      </c>
      <c r="C10" s="606" t="s">
        <v>775</v>
      </c>
      <c r="D10" s="604" t="s">
        <v>773</v>
      </c>
      <c r="E10" s="605" t="s">
        <v>774</v>
      </c>
      <c r="F10" s="606" t="s">
        <v>775</v>
      </c>
      <c r="G10" s="604" t="s">
        <v>773</v>
      </c>
      <c r="H10" s="605" t="s">
        <v>774</v>
      </c>
      <c r="I10" s="606" t="s">
        <v>775</v>
      </c>
      <c r="J10" s="604" t="s">
        <v>773</v>
      </c>
      <c r="K10" s="605" t="s">
        <v>774</v>
      </c>
      <c r="L10" s="606" t="s">
        <v>775</v>
      </c>
    </row>
    <row r="11" spans="1:12" ht="12.75" customHeight="1" x14ac:dyDescent="0.2">
      <c r="A11" s="607">
        <v>8</v>
      </c>
      <c r="B11" s="608">
        <v>72</v>
      </c>
      <c r="C11" s="609">
        <v>16</v>
      </c>
      <c r="D11" s="607">
        <v>8</v>
      </c>
      <c r="E11" s="608">
        <v>75</v>
      </c>
      <c r="F11" s="609">
        <v>14</v>
      </c>
      <c r="G11" s="607">
        <v>8</v>
      </c>
      <c r="H11" s="608">
        <v>89</v>
      </c>
      <c r="I11" s="609">
        <v>12</v>
      </c>
      <c r="J11" s="607">
        <v>7</v>
      </c>
      <c r="K11" s="608">
        <v>80</v>
      </c>
      <c r="L11" s="609">
        <v>16</v>
      </c>
    </row>
    <row r="12" spans="1:12" ht="15.75" customHeight="1" x14ac:dyDescent="0.2">
      <c r="A12" s="742">
        <v>96</v>
      </c>
      <c r="B12" s="731"/>
      <c r="C12" s="732"/>
      <c r="D12" s="742">
        <v>97</v>
      </c>
      <c r="E12" s="731"/>
      <c r="F12" s="732"/>
      <c r="G12" s="742">
        <v>109</v>
      </c>
      <c r="H12" s="731"/>
      <c r="I12" s="732"/>
      <c r="J12" s="742">
        <v>103</v>
      </c>
      <c r="K12" s="731"/>
      <c r="L12" s="732"/>
    </row>
    <row r="13" spans="1:12" ht="12.75" customHeight="1" x14ac:dyDescent="0.2"/>
    <row r="14" spans="1:12" ht="12.75" customHeight="1" x14ac:dyDescent="0.2"/>
    <row r="15" spans="1:12" ht="12.75" customHeight="1" x14ac:dyDescent="0.25">
      <c r="A15" s="596" t="s">
        <v>776</v>
      </c>
      <c r="C15" s="596"/>
      <c r="D15" s="596"/>
      <c r="E15" s="596"/>
      <c r="F15" s="596"/>
      <c r="G15" s="596"/>
      <c r="H15" s="596"/>
      <c r="I15" s="596"/>
    </row>
    <row r="16" spans="1:12" ht="12.75" customHeight="1" x14ac:dyDescent="0.2"/>
    <row r="17" spans="1:27" ht="12.75" customHeight="1" x14ac:dyDescent="0.2">
      <c r="A17" s="598"/>
      <c r="B17" s="743" t="s">
        <v>676</v>
      </c>
      <c r="C17" s="658"/>
      <c r="D17" s="743" t="s">
        <v>674</v>
      </c>
      <c r="E17" s="658"/>
      <c r="F17" s="743" t="s">
        <v>673</v>
      </c>
      <c r="G17" s="658"/>
      <c r="H17" s="743" t="s">
        <v>762</v>
      </c>
      <c r="I17" s="658"/>
      <c r="V17" s="292"/>
      <c r="W17" s="292"/>
      <c r="X17" s="292"/>
      <c r="Y17" s="292"/>
      <c r="Z17" s="292"/>
      <c r="AA17" s="292"/>
    </row>
    <row r="18" spans="1:27" ht="12.75" customHeight="1" x14ac:dyDescent="0.2">
      <c r="A18" s="610" t="s">
        <v>777</v>
      </c>
      <c r="B18" s="611" t="s">
        <v>773</v>
      </c>
      <c r="C18" s="612" t="s">
        <v>778</v>
      </c>
      <c r="D18" s="611" t="s">
        <v>773</v>
      </c>
      <c r="E18" s="612" t="s">
        <v>778</v>
      </c>
      <c r="F18" s="611" t="s">
        <v>773</v>
      </c>
      <c r="G18" s="612" t="s">
        <v>778</v>
      </c>
      <c r="H18" s="611" t="s">
        <v>773</v>
      </c>
      <c r="I18" s="612" t="s">
        <v>778</v>
      </c>
    </row>
    <row r="19" spans="1:27" ht="17.25" customHeight="1" x14ac:dyDescent="0.2">
      <c r="A19" s="613" t="s">
        <v>779</v>
      </c>
      <c r="B19" s="614">
        <v>177</v>
      </c>
      <c r="C19" s="615">
        <v>143</v>
      </c>
      <c r="D19" s="614">
        <v>96</v>
      </c>
      <c r="E19" s="615">
        <v>217</v>
      </c>
      <c r="F19" s="614">
        <v>99</v>
      </c>
      <c r="G19" s="615">
        <v>166</v>
      </c>
      <c r="H19" s="614">
        <v>53</v>
      </c>
      <c r="I19" s="615">
        <v>205</v>
      </c>
    </row>
    <row r="20" spans="1:27" ht="17.25" customHeight="1" x14ac:dyDescent="0.2">
      <c r="A20" s="613" t="s">
        <v>780</v>
      </c>
      <c r="B20" s="547">
        <v>4.46</v>
      </c>
      <c r="C20" s="521">
        <v>4.33</v>
      </c>
      <c r="D20" s="547">
        <v>4.3</v>
      </c>
      <c r="E20" s="521">
        <v>4.5</v>
      </c>
      <c r="F20" s="547">
        <v>4.74</v>
      </c>
      <c r="G20" s="521">
        <v>4.5</v>
      </c>
      <c r="H20" s="547">
        <v>4.67</v>
      </c>
      <c r="I20" s="521">
        <v>4.57</v>
      </c>
    </row>
    <row r="21" spans="1:27" ht="12.75" customHeight="1" x14ac:dyDescent="0.2">
      <c r="A21" s="616" t="s">
        <v>781</v>
      </c>
      <c r="B21" s="742">
        <v>4.4000000000000004</v>
      </c>
      <c r="C21" s="732"/>
      <c r="D21" s="742">
        <v>4.4000000000000004</v>
      </c>
      <c r="E21" s="732"/>
      <c r="F21" s="742">
        <v>4.62</v>
      </c>
      <c r="G21" s="732"/>
      <c r="H21" s="742">
        <v>4.62</v>
      </c>
      <c r="I21" s="732"/>
    </row>
    <row r="22" spans="1:27" ht="12.75" customHeight="1" x14ac:dyDescent="0.2">
      <c r="A22" s="617" t="s">
        <v>782</v>
      </c>
    </row>
    <row r="23" spans="1:27" ht="12.75" customHeight="1" x14ac:dyDescent="0.2">
      <c r="A23" s="617"/>
    </row>
    <row r="24" spans="1:27" ht="12.75" customHeight="1" x14ac:dyDescent="0.2"/>
    <row r="25" spans="1:27" ht="12.75" customHeight="1" x14ac:dyDescent="0.2"/>
    <row r="26" spans="1:27" ht="12.75" customHeight="1" x14ac:dyDescent="0.2"/>
    <row r="27" spans="1:27" ht="12.75" customHeight="1" x14ac:dyDescent="0.2"/>
    <row r="28" spans="1:27" ht="12.75" customHeight="1" x14ac:dyDescent="0.2"/>
    <row r="29" spans="1:27" ht="12.75" customHeight="1" x14ac:dyDescent="0.2">
      <c r="M29" s="292"/>
    </row>
    <row r="30" spans="1:27" ht="12.75" customHeight="1" x14ac:dyDescent="0.2"/>
    <row r="31" spans="1:27" ht="12.75" customHeight="1" x14ac:dyDescent="0.2"/>
    <row r="32" spans="1:2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sheetData>
  <mergeCells count="16">
    <mergeCell ref="F21:G21"/>
    <mergeCell ref="H21:I21"/>
    <mergeCell ref="A12:C12"/>
    <mergeCell ref="B17:C17"/>
    <mergeCell ref="D17:E17"/>
    <mergeCell ref="F17:G17"/>
    <mergeCell ref="H17:I17"/>
    <mergeCell ref="B21:C21"/>
    <mergeCell ref="D21:E21"/>
    <mergeCell ref="A9:C9"/>
    <mergeCell ref="D9:F9"/>
    <mergeCell ref="G9:I9"/>
    <mergeCell ref="J9:L9"/>
    <mergeCell ref="D12:F12"/>
    <mergeCell ref="G12:I12"/>
    <mergeCell ref="J12:L12"/>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B1:G990"/>
  <sheetViews>
    <sheetView workbookViewId="0"/>
  </sheetViews>
  <sheetFormatPr defaultColWidth="12.5703125" defaultRowHeight="15" customHeight="1" x14ac:dyDescent="0.2"/>
  <cols>
    <col min="1" max="1" width="3.42578125" customWidth="1"/>
    <col min="2" max="2" width="25.7109375" customWidth="1"/>
    <col min="3" max="3" width="83.7109375" customWidth="1"/>
    <col min="4" max="4" width="3.42578125" customWidth="1"/>
    <col min="5" max="5" width="14.140625" customWidth="1"/>
    <col min="6" max="7" width="9" customWidth="1"/>
  </cols>
  <sheetData>
    <row r="1" spans="2:7" ht="22.5" customHeight="1" x14ac:dyDescent="0.25">
      <c r="B1" s="626" t="s">
        <v>336</v>
      </c>
      <c r="C1" s="618"/>
      <c r="D1" s="618"/>
      <c r="E1" s="618"/>
      <c r="F1" s="618"/>
      <c r="G1" s="618"/>
    </row>
    <row r="2" spans="2:7" ht="22.5" customHeight="1" x14ac:dyDescent="0.2">
      <c r="B2" s="1"/>
      <c r="C2" s="1"/>
      <c r="D2" s="1"/>
      <c r="E2" s="1"/>
      <c r="F2" s="1"/>
      <c r="G2" s="1"/>
    </row>
    <row r="3" spans="2:7" ht="22.5" customHeight="1" x14ac:dyDescent="0.2">
      <c r="B3" s="129" t="s">
        <v>322</v>
      </c>
      <c r="C3" s="625" t="s">
        <v>24</v>
      </c>
      <c r="D3" s="620"/>
      <c r="E3" s="620"/>
      <c r="F3" s="620"/>
      <c r="G3" s="621"/>
    </row>
    <row r="4" spans="2:7" ht="22.5" customHeight="1" x14ac:dyDescent="0.2">
      <c r="B4" s="130" t="s">
        <v>323</v>
      </c>
      <c r="C4" s="625" t="s">
        <v>337</v>
      </c>
      <c r="D4" s="620"/>
      <c r="E4" s="620"/>
      <c r="F4" s="620"/>
      <c r="G4" s="621"/>
    </row>
    <row r="5" spans="2:7" ht="39" customHeight="1" x14ac:dyDescent="0.2">
      <c r="B5" s="130" t="s">
        <v>324</v>
      </c>
      <c r="C5" s="627" t="s">
        <v>338</v>
      </c>
      <c r="D5" s="620"/>
      <c r="E5" s="620"/>
      <c r="F5" s="620"/>
      <c r="G5" s="621"/>
    </row>
    <row r="6" spans="2:7" ht="34.5" customHeight="1" x14ac:dyDescent="0.2">
      <c r="B6" s="131" t="s">
        <v>339</v>
      </c>
      <c r="C6" s="627" t="s">
        <v>340</v>
      </c>
      <c r="D6" s="620"/>
      <c r="E6" s="620"/>
      <c r="F6" s="620"/>
      <c r="G6" s="621"/>
    </row>
    <row r="7" spans="2:7" ht="27" customHeight="1" x14ac:dyDescent="0.2">
      <c r="B7" s="132" t="s">
        <v>328</v>
      </c>
      <c r="C7" s="627" t="s">
        <v>329</v>
      </c>
      <c r="D7" s="620"/>
      <c r="E7" s="620"/>
      <c r="F7" s="620"/>
      <c r="G7" s="621"/>
    </row>
    <row r="8" spans="2:7" ht="24" customHeight="1" x14ac:dyDescent="0.2">
      <c r="B8" s="132" t="s">
        <v>330</v>
      </c>
      <c r="C8" s="627" t="s">
        <v>341</v>
      </c>
      <c r="D8" s="620"/>
      <c r="E8" s="620"/>
      <c r="F8" s="620"/>
      <c r="G8" s="621"/>
    </row>
    <row r="9" spans="2:7" ht="36" customHeight="1" x14ac:dyDescent="0.2">
      <c r="B9" s="132" t="s">
        <v>332</v>
      </c>
      <c r="C9" s="627" t="s">
        <v>342</v>
      </c>
      <c r="D9" s="620"/>
      <c r="E9" s="620"/>
      <c r="F9" s="620"/>
      <c r="G9" s="621"/>
    </row>
    <row r="10" spans="2:7" ht="9.75" customHeight="1" x14ac:dyDescent="0.2">
      <c r="B10" s="134"/>
      <c r="C10" s="134"/>
      <c r="D10" s="134"/>
      <c r="E10" s="134"/>
      <c r="F10" s="134"/>
      <c r="G10" s="134"/>
    </row>
    <row r="11" spans="2:7" ht="8.25" customHeight="1" x14ac:dyDescent="0.2">
      <c r="B11" s="133"/>
      <c r="C11" s="133"/>
      <c r="D11" s="133"/>
      <c r="E11" s="133"/>
      <c r="F11" s="133"/>
      <c r="G11" s="133"/>
    </row>
    <row r="12" spans="2:7" ht="7.5" customHeight="1" x14ac:dyDescent="0.2">
      <c r="B12" s="1"/>
      <c r="C12" s="1"/>
      <c r="D12" s="1"/>
      <c r="E12" s="135"/>
      <c r="F12" s="135"/>
      <c r="G12" s="135"/>
    </row>
    <row r="13" spans="2:7" ht="22.5" customHeight="1" x14ac:dyDescent="0.2">
      <c r="B13" s="129" t="s">
        <v>322</v>
      </c>
      <c r="C13" s="625" t="s">
        <v>30</v>
      </c>
      <c r="D13" s="620"/>
      <c r="E13" s="620"/>
      <c r="F13" s="620"/>
      <c r="G13" s="621"/>
    </row>
    <row r="14" spans="2:7" ht="22.5" customHeight="1" x14ac:dyDescent="0.2">
      <c r="B14" s="130" t="s">
        <v>323</v>
      </c>
      <c r="C14" s="625" t="s">
        <v>343</v>
      </c>
      <c r="D14" s="620"/>
      <c r="E14" s="620"/>
      <c r="F14" s="620"/>
      <c r="G14" s="621"/>
    </row>
    <row r="15" spans="2:7" ht="31.5" customHeight="1" x14ac:dyDescent="0.2">
      <c r="B15" s="130" t="s">
        <v>324</v>
      </c>
      <c r="C15" s="627" t="s">
        <v>344</v>
      </c>
      <c r="D15" s="620"/>
      <c r="E15" s="620"/>
      <c r="F15" s="620"/>
      <c r="G15" s="621"/>
    </row>
    <row r="16" spans="2:7" ht="34.5" customHeight="1" x14ac:dyDescent="0.2">
      <c r="B16" s="131" t="s">
        <v>339</v>
      </c>
      <c r="C16" s="627" t="s">
        <v>32</v>
      </c>
      <c r="D16" s="620"/>
      <c r="E16" s="620"/>
      <c r="F16" s="620"/>
      <c r="G16" s="621"/>
    </row>
    <row r="17" spans="2:7" ht="27" customHeight="1" x14ac:dyDescent="0.2">
      <c r="B17" s="132" t="s">
        <v>328</v>
      </c>
      <c r="C17" s="627" t="s">
        <v>345</v>
      </c>
      <c r="D17" s="620"/>
      <c r="E17" s="620"/>
      <c r="F17" s="620"/>
      <c r="G17" s="621"/>
    </row>
    <row r="18" spans="2:7" ht="24" customHeight="1" x14ac:dyDescent="0.2">
      <c r="B18" s="132" t="s">
        <v>330</v>
      </c>
      <c r="C18" s="629" t="s">
        <v>346</v>
      </c>
      <c r="D18" s="620"/>
      <c r="E18" s="620"/>
      <c r="F18" s="620"/>
      <c r="G18" s="621"/>
    </row>
    <row r="19" spans="2:7" ht="22.5" customHeight="1" x14ac:dyDescent="0.2">
      <c r="B19" s="132" t="s">
        <v>332</v>
      </c>
      <c r="C19" s="627" t="s">
        <v>347</v>
      </c>
      <c r="D19" s="620"/>
      <c r="E19" s="620"/>
      <c r="F19" s="620"/>
      <c r="G19" s="621"/>
    </row>
    <row r="20" spans="2:7" ht="15.75" customHeight="1" x14ac:dyDescent="0.2"/>
    <row r="21" spans="2:7" ht="8.25" customHeight="1" x14ac:dyDescent="0.2">
      <c r="B21" s="133"/>
      <c r="C21" s="133"/>
      <c r="D21" s="133"/>
      <c r="E21" s="133"/>
      <c r="F21" s="133"/>
      <c r="G21" s="133"/>
    </row>
    <row r="22" spans="2:7" ht="15.75" customHeight="1" x14ac:dyDescent="0.2"/>
    <row r="23" spans="2:7" ht="19.5" customHeight="1" x14ac:dyDescent="0.2">
      <c r="B23" s="129" t="s">
        <v>322</v>
      </c>
      <c r="C23" s="625" t="s">
        <v>35</v>
      </c>
      <c r="D23" s="620"/>
      <c r="E23" s="620"/>
      <c r="F23" s="620"/>
      <c r="G23" s="621"/>
    </row>
    <row r="24" spans="2:7" ht="19.5" customHeight="1" x14ac:dyDescent="0.2">
      <c r="B24" s="130" t="s">
        <v>323</v>
      </c>
      <c r="C24" s="625" t="s">
        <v>348</v>
      </c>
      <c r="D24" s="620"/>
      <c r="E24" s="620"/>
      <c r="F24" s="620"/>
      <c r="G24" s="621"/>
    </row>
    <row r="25" spans="2:7" ht="50.25" customHeight="1" x14ac:dyDescent="0.2">
      <c r="B25" s="130" t="s">
        <v>324</v>
      </c>
      <c r="C25" s="627" t="s">
        <v>349</v>
      </c>
      <c r="D25" s="620"/>
      <c r="E25" s="620"/>
      <c r="F25" s="620"/>
      <c r="G25" s="621"/>
    </row>
    <row r="26" spans="2:7" ht="19.5" customHeight="1" x14ac:dyDescent="0.2">
      <c r="B26" s="131" t="s">
        <v>339</v>
      </c>
      <c r="C26" s="627" t="s">
        <v>340</v>
      </c>
      <c r="D26" s="620"/>
      <c r="E26" s="620"/>
      <c r="F26" s="620"/>
      <c r="G26" s="621"/>
    </row>
    <row r="27" spans="2:7" ht="19.5" customHeight="1" x14ac:dyDescent="0.2">
      <c r="B27" s="132" t="s">
        <v>328</v>
      </c>
      <c r="C27" s="627" t="s">
        <v>345</v>
      </c>
      <c r="D27" s="620"/>
      <c r="E27" s="620"/>
      <c r="F27" s="620"/>
      <c r="G27" s="621"/>
    </row>
    <row r="28" spans="2:7" ht="19.5" customHeight="1" x14ac:dyDescent="0.2">
      <c r="B28" s="132" t="s">
        <v>330</v>
      </c>
      <c r="C28" s="628" t="s">
        <v>350</v>
      </c>
      <c r="D28" s="618"/>
      <c r="E28" s="618"/>
      <c r="F28" s="618"/>
      <c r="G28" s="618"/>
    </row>
    <row r="29" spans="2:7" ht="19.5" customHeight="1" x14ac:dyDescent="0.2">
      <c r="B29" s="132" t="s">
        <v>332</v>
      </c>
      <c r="C29" s="627" t="s">
        <v>351</v>
      </c>
      <c r="D29" s="620"/>
      <c r="E29" s="620"/>
      <c r="F29" s="620"/>
      <c r="G29" s="621"/>
    </row>
    <row r="30" spans="2:7" ht="15.75" customHeight="1" x14ac:dyDescent="0.2"/>
    <row r="31" spans="2:7" ht="15.75" customHeight="1" x14ac:dyDescent="0.2"/>
    <row r="32" spans="2: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sheetData>
  <mergeCells count="22">
    <mergeCell ref="C25:G25"/>
    <mergeCell ref="C26:G26"/>
    <mergeCell ref="C27:G27"/>
    <mergeCell ref="C28:G28"/>
    <mergeCell ref="C29:G29"/>
    <mergeCell ref="C7:G7"/>
    <mergeCell ref="C8:G8"/>
    <mergeCell ref="C19:G19"/>
    <mergeCell ref="C23:G23"/>
    <mergeCell ref="C24:G24"/>
    <mergeCell ref="C9:G9"/>
    <mergeCell ref="C13:G13"/>
    <mergeCell ref="C14:G14"/>
    <mergeCell ref="C15:G15"/>
    <mergeCell ref="C16:G16"/>
    <mergeCell ref="C17:G17"/>
    <mergeCell ref="C18:G18"/>
    <mergeCell ref="B1:G1"/>
    <mergeCell ref="C3:G3"/>
    <mergeCell ref="C4:G4"/>
    <mergeCell ref="C5:G5"/>
    <mergeCell ref="C6:G6"/>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G1000"/>
  <sheetViews>
    <sheetView workbookViewId="0"/>
  </sheetViews>
  <sheetFormatPr defaultColWidth="12.5703125" defaultRowHeight="15" customHeight="1" x14ac:dyDescent="0.2"/>
  <cols>
    <col min="1" max="1" width="3.42578125" customWidth="1"/>
    <col min="2" max="2" width="24.140625" customWidth="1"/>
    <col min="3" max="3" width="83.7109375" customWidth="1"/>
    <col min="4" max="4" width="3.42578125" customWidth="1"/>
    <col min="5" max="5" width="14.140625" customWidth="1"/>
    <col min="6" max="7" width="9" customWidth="1"/>
  </cols>
  <sheetData>
    <row r="1" spans="1:7" ht="22.5" customHeight="1" x14ac:dyDescent="0.25">
      <c r="A1" s="1"/>
      <c r="B1" s="626" t="s">
        <v>352</v>
      </c>
      <c r="C1" s="618"/>
      <c r="D1" s="618"/>
      <c r="E1" s="618"/>
      <c r="F1" s="618"/>
      <c r="G1" s="618"/>
    </row>
    <row r="2" spans="1:7" ht="22.5" customHeight="1" x14ac:dyDescent="0.2">
      <c r="A2" s="1"/>
      <c r="B2" s="1"/>
      <c r="C2" s="1"/>
      <c r="D2" s="1"/>
      <c r="E2" s="1"/>
      <c r="F2" s="1"/>
      <c r="G2" s="1"/>
    </row>
    <row r="3" spans="1:7" ht="22.5" customHeight="1" x14ac:dyDescent="0.2">
      <c r="A3" s="1"/>
      <c r="B3" s="129" t="s">
        <v>322</v>
      </c>
      <c r="C3" s="625" t="s">
        <v>41</v>
      </c>
      <c r="D3" s="620"/>
      <c r="E3" s="620"/>
      <c r="F3" s="620"/>
      <c r="G3" s="621"/>
    </row>
    <row r="4" spans="1:7" ht="22.5" customHeight="1" x14ac:dyDescent="0.2">
      <c r="A4" s="1"/>
      <c r="B4" s="130" t="s">
        <v>323</v>
      </c>
      <c r="C4" s="625" t="s">
        <v>353</v>
      </c>
      <c r="D4" s="620"/>
      <c r="E4" s="620"/>
      <c r="F4" s="620"/>
      <c r="G4" s="621"/>
    </row>
    <row r="5" spans="1:7" ht="51.75" customHeight="1" x14ac:dyDescent="0.2">
      <c r="A5" s="1"/>
      <c r="B5" s="130" t="s">
        <v>324</v>
      </c>
      <c r="C5" s="624" t="s">
        <v>354</v>
      </c>
      <c r="D5" s="620"/>
      <c r="E5" s="620"/>
      <c r="F5" s="620"/>
      <c r="G5" s="621"/>
    </row>
    <row r="6" spans="1:7" ht="34.5" customHeight="1" x14ac:dyDescent="0.2">
      <c r="A6" s="1"/>
      <c r="B6" s="131" t="s">
        <v>339</v>
      </c>
      <c r="C6" s="630" t="s">
        <v>340</v>
      </c>
      <c r="D6" s="620"/>
      <c r="E6" s="620"/>
      <c r="F6" s="620"/>
      <c r="G6" s="621"/>
    </row>
    <row r="7" spans="1:7" ht="27" customHeight="1" x14ac:dyDescent="0.2">
      <c r="A7" s="1"/>
      <c r="B7" s="132" t="s">
        <v>328</v>
      </c>
      <c r="C7" s="624" t="s">
        <v>329</v>
      </c>
      <c r="D7" s="620"/>
      <c r="E7" s="620"/>
      <c r="F7" s="620"/>
      <c r="G7" s="621"/>
    </row>
    <row r="8" spans="1:7" ht="24" customHeight="1" x14ac:dyDescent="0.2">
      <c r="A8" s="1"/>
      <c r="B8" s="132" t="s">
        <v>330</v>
      </c>
      <c r="C8" s="631" t="s">
        <v>341</v>
      </c>
      <c r="D8" s="620"/>
      <c r="E8" s="620"/>
      <c r="F8" s="620"/>
      <c r="G8" s="621"/>
    </row>
    <row r="9" spans="1:7" ht="29.25" customHeight="1" x14ac:dyDescent="0.2">
      <c r="A9" s="1"/>
      <c r="B9" s="132" t="s">
        <v>332</v>
      </c>
      <c r="C9" s="630" t="s">
        <v>355</v>
      </c>
      <c r="D9" s="620"/>
      <c r="E9" s="620"/>
      <c r="F9" s="620"/>
      <c r="G9" s="621"/>
    </row>
    <row r="10" spans="1:7" ht="9.75" customHeight="1" x14ac:dyDescent="0.2">
      <c r="A10" s="1"/>
      <c r="B10" s="134"/>
      <c r="C10" s="134"/>
      <c r="D10" s="134"/>
      <c r="E10" s="134"/>
      <c r="F10" s="134"/>
      <c r="G10" s="134"/>
    </row>
    <row r="11" spans="1:7" ht="8.25" customHeight="1" x14ac:dyDescent="0.2">
      <c r="A11" s="1"/>
      <c r="B11" s="133"/>
      <c r="C11" s="133"/>
      <c r="D11" s="133"/>
      <c r="E11" s="133"/>
      <c r="F11" s="133"/>
      <c r="G11" s="133"/>
    </row>
    <row r="12" spans="1:7" ht="7.5" customHeight="1" x14ac:dyDescent="0.2">
      <c r="A12" s="1"/>
      <c r="B12" s="1"/>
      <c r="C12" s="1"/>
      <c r="D12" s="1"/>
      <c r="E12" s="135"/>
      <c r="F12" s="135"/>
      <c r="G12" s="135"/>
    </row>
    <row r="13" spans="1:7" ht="19.5" customHeight="1" x14ac:dyDescent="0.2">
      <c r="A13" s="1"/>
      <c r="B13" s="1"/>
      <c r="C13" s="1"/>
      <c r="D13" s="1"/>
      <c r="E13" s="1"/>
      <c r="F13" s="1"/>
      <c r="G13" s="1"/>
    </row>
    <row r="14" spans="1:7" ht="19.5" customHeight="1" x14ac:dyDescent="0.2">
      <c r="A14" s="1"/>
      <c r="B14" s="1"/>
      <c r="C14" s="1"/>
      <c r="D14" s="1"/>
      <c r="E14" s="1"/>
      <c r="F14" s="1"/>
      <c r="G14" s="1"/>
    </row>
    <row r="15" spans="1:7" ht="19.5" customHeight="1" x14ac:dyDescent="0.2">
      <c r="A15" s="1"/>
      <c r="B15" s="1"/>
      <c r="C15" s="1"/>
      <c r="D15" s="1"/>
      <c r="E15" s="1"/>
      <c r="F15" s="1"/>
      <c r="G15" s="1"/>
    </row>
    <row r="16" spans="1:7" ht="19.5" customHeight="1" x14ac:dyDescent="0.2">
      <c r="A16" s="1"/>
      <c r="B16" s="1"/>
      <c r="C16" s="1"/>
      <c r="D16" s="1"/>
      <c r="E16" s="1"/>
      <c r="F16" s="1"/>
      <c r="G16" s="1"/>
    </row>
    <row r="17" spans="1:7" ht="19.5" customHeight="1" x14ac:dyDescent="0.2">
      <c r="A17" s="1"/>
      <c r="B17" s="1"/>
      <c r="C17" s="1"/>
      <c r="D17" s="1"/>
      <c r="E17" s="1"/>
      <c r="F17" s="1"/>
      <c r="G17" s="1"/>
    </row>
    <row r="18" spans="1:7" ht="19.5" customHeight="1" x14ac:dyDescent="0.2">
      <c r="A18" s="1"/>
      <c r="B18" s="1"/>
      <c r="C18" s="1"/>
      <c r="D18" s="1"/>
      <c r="E18" s="1"/>
      <c r="F18" s="1"/>
      <c r="G18" s="1"/>
    </row>
    <row r="19" spans="1:7" ht="19.5" customHeight="1" x14ac:dyDescent="0.2">
      <c r="A19" s="1"/>
      <c r="B19" s="1"/>
      <c r="C19" s="1"/>
      <c r="D19" s="1"/>
      <c r="E19" s="1"/>
      <c r="F19" s="1"/>
      <c r="G19" s="1"/>
    </row>
    <row r="20" spans="1:7" ht="19.5" customHeight="1" x14ac:dyDescent="0.2">
      <c r="A20" s="1"/>
      <c r="B20" s="1"/>
      <c r="C20" s="136"/>
      <c r="D20" s="1"/>
      <c r="E20" s="1"/>
      <c r="F20" s="1"/>
      <c r="G20" s="1"/>
    </row>
    <row r="21" spans="1:7" ht="19.5" customHeight="1" x14ac:dyDescent="0.2">
      <c r="A21" s="1"/>
      <c r="B21" s="1"/>
      <c r="C21" s="1"/>
      <c r="D21" s="1"/>
      <c r="E21" s="1"/>
      <c r="F21" s="1"/>
      <c r="G21" s="1"/>
    </row>
    <row r="22" spans="1:7" ht="19.5" customHeight="1" x14ac:dyDescent="0.2">
      <c r="A22" s="1"/>
      <c r="B22" s="1"/>
      <c r="C22" s="1"/>
      <c r="D22" s="1"/>
      <c r="E22" s="1"/>
      <c r="F22" s="1"/>
      <c r="G22" s="1"/>
    </row>
    <row r="23" spans="1:7" ht="19.5" customHeight="1" x14ac:dyDescent="0.2">
      <c r="A23" s="1"/>
      <c r="B23" s="1"/>
      <c r="C23" s="1"/>
      <c r="D23" s="1"/>
      <c r="E23" s="1"/>
      <c r="F23" s="1"/>
      <c r="G23" s="1"/>
    </row>
    <row r="24" spans="1:7" ht="19.5" customHeight="1" x14ac:dyDescent="0.2">
      <c r="A24" s="1"/>
      <c r="B24" s="1"/>
      <c r="C24" s="1"/>
      <c r="D24" s="1"/>
      <c r="E24" s="1"/>
      <c r="F24" s="1"/>
      <c r="G24" s="1"/>
    </row>
    <row r="25" spans="1:7" ht="19.5" customHeight="1" x14ac:dyDescent="0.2">
      <c r="A25" s="1"/>
      <c r="B25" s="1"/>
      <c r="C25" s="1"/>
      <c r="D25" s="1"/>
      <c r="E25" s="1"/>
      <c r="F25" s="1"/>
      <c r="G25" s="1"/>
    </row>
    <row r="26" spans="1:7" ht="19.5" customHeight="1" x14ac:dyDescent="0.2">
      <c r="A26" s="1"/>
      <c r="B26" s="1"/>
      <c r="C26" s="1"/>
      <c r="D26" s="1"/>
      <c r="E26" s="1"/>
      <c r="F26" s="1"/>
      <c r="G26" s="1"/>
    </row>
    <row r="27" spans="1:7" ht="19.5" customHeight="1" x14ac:dyDescent="0.2">
      <c r="A27" s="1"/>
      <c r="B27" s="1"/>
      <c r="C27" s="1"/>
      <c r="D27" s="1"/>
      <c r="E27" s="1"/>
      <c r="F27" s="1"/>
      <c r="G27" s="1"/>
    </row>
    <row r="28" spans="1:7" ht="19.5" customHeight="1" x14ac:dyDescent="0.2">
      <c r="A28" s="1"/>
      <c r="B28" s="1"/>
      <c r="C28" s="1"/>
      <c r="D28" s="1"/>
      <c r="E28" s="1"/>
      <c r="F28" s="1"/>
      <c r="G28" s="1"/>
    </row>
    <row r="29" spans="1:7" ht="19.5" customHeight="1" x14ac:dyDescent="0.2">
      <c r="A29" s="1"/>
      <c r="B29" s="1"/>
      <c r="C29" s="1"/>
      <c r="D29" s="1"/>
      <c r="E29" s="1"/>
      <c r="F29" s="1"/>
      <c r="G29" s="1"/>
    </row>
    <row r="30" spans="1:7" ht="19.5" customHeight="1" x14ac:dyDescent="0.2">
      <c r="A30" s="1"/>
      <c r="B30" s="1"/>
      <c r="C30" s="1"/>
      <c r="D30" s="1"/>
      <c r="E30" s="1"/>
      <c r="F30" s="1"/>
      <c r="G30" s="1"/>
    </row>
    <row r="31" spans="1:7" ht="19.5" customHeight="1" x14ac:dyDescent="0.2">
      <c r="A31" s="1"/>
      <c r="B31" s="1"/>
      <c r="C31" s="1"/>
      <c r="D31" s="1"/>
      <c r="E31" s="1"/>
      <c r="F31" s="1"/>
      <c r="G31" s="1"/>
    </row>
    <row r="32" spans="1:7" ht="19.5" customHeight="1" x14ac:dyDescent="0.2">
      <c r="A32" s="1"/>
      <c r="B32" s="1"/>
      <c r="C32" s="1"/>
      <c r="D32" s="1"/>
      <c r="E32" s="1"/>
      <c r="F32" s="1"/>
      <c r="G32" s="1"/>
    </row>
    <row r="33" spans="1:7" ht="19.5" customHeight="1" x14ac:dyDescent="0.2">
      <c r="A33" s="1"/>
      <c r="B33" s="1"/>
      <c r="C33" s="1"/>
      <c r="D33" s="1"/>
      <c r="E33" s="1"/>
      <c r="F33" s="1"/>
      <c r="G33" s="1"/>
    </row>
    <row r="34" spans="1:7" ht="19.5" customHeight="1" x14ac:dyDescent="0.2">
      <c r="A34" s="1"/>
      <c r="B34" s="1"/>
      <c r="C34" s="1"/>
      <c r="D34" s="1"/>
      <c r="E34" s="1"/>
      <c r="F34" s="1"/>
      <c r="G34" s="1"/>
    </row>
    <row r="35" spans="1:7" ht="19.5" customHeight="1" x14ac:dyDescent="0.2">
      <c r="A35" s="1"/>
      <c r="B35" s="1"/>
      <c r="C35" s="1"/>
      <c r="D35" s="1"/>
      <c r="E35" s="1"/>
      <c r="F35" s="1"/>
      <c r="G35" s="1"/>
    </row>
    <row r="36" spans="1:7" ht="19.5" customHeight="1" x14ac:dyDescent="0.2">
      <c r="A36" s="1"/>
      <c r="B36" s="1"/>
      <c r="C36" s="1"/>
      <c r="D36" s="1"/>
      <c r="E36" s="1"/>
      <c r="F36" s="1"/>
      <c r="G36" s="1"/>
    </row>
    <row r="37" spans="1:7" ht="19.5" customHeight="1" x14ac:dyDescent="0.2">
      <c r="A37" s="1"/>
      <c r="B37" s="1"/>
      <c r="C37" s="1"/>
      <c r="D37" s="1"/>
      <c r="E37" s="1"/>
      <c r="F37" s="1"/>
      <c r="G37" s="1"/>
    </row>
    <row r="38" spans="1:7" ht="19.5" customHeight="1" x14ac:dyDescent="0.2">
      <c r="A38" s="1"/>
      <c r="B38" s="1"/>
      <c r="C38" s="1"/>
      <c r="D38" s="1"/>
      <c r="E38" s="1"/>
      <c r="F38" s="1"/>
      <c r="G38" s="1"/>
    </row>
    <row r="39" spans="1:7" ht="19.5" customHeight="1" x14ac:dyDescent="0.2">
      <c r="A39" s="1"/>
      <c r="B39" s="1"/>
      <c r="C39" s="1"/>
      <c r="D39" s="1"/>
      <c r="E39" s="1"/>
      <c r="F39" s="1"/>
      <c r="G39" s="1"/>
    </row>
    <row r="40" spans="1:7" ht="19.5" customHeight="1" x14ac:dyDescent="0.2">
      <c r="A40" s="1"/>
      <c r="B40" s="1"/>
      <c r="C40" s="1"/>
      <c r="D40" s="1"/>
      <c r="E40" s="1"/>
      <c r="F40" s="1"/>
      <c r="G40" s="1"/>
    </row>
    <row r="41" spans="1:7" ht="19.5" customHeight="1" x14ac:dyDescent="0.2">
      <c r="A41" s="1"/>
      <c r="B41" s="1"/>
      <c r="C41" s="1"/>
      <c r="D41" s="1"/>
      <c r="E41" s="1"/>
      <c r="F41" s="1"/>
      <c r="G41" s="1"/>
    </row>
    <row r="42" spans="1:7" ht="19.5" customHeight="1" x14ac:dyDescent="0.2">
      <c r="A42" s="1"/>
      <c r="B42" s="1"/>
      <c r="C42" s="1"/>
      <c r="D42" s="1"/>
      <c r="E42" s="1"/>
      <c r="F42" s="1"/>
      <c r="G42" s="1"/>
    </row>
    <row r="43" spans="1:7" ht="19.5" customHeight="1" x14ac:dyDescent="0.2">
      <c r="A43" s="1"/>
      <c r="B43" s="1"/>
      <c r="C43" s="1"/>
      <c r="D43" s="1"/>
      <c r="E43" s="1"/>
      <c r="F43" s="1"/>
      <c r="G43" s="1"/>
    </row>
    <row r="44" spans="1:7" ht="19.5" customHeight="1" x14ac:dyDescent="0.2">
      <c r="A44" s="1"/>
      <c r="B44" s="1"/>
      <c r="C44" s="1"/>
      <c r="D44" s="1"/>
      <c r="E44" s="1"/>
      <c r="F44" s="1"/>
      <c r="G44" s="1"/>
    </row>
    <row r="45" spans="1:7" ht="19.5" customHeight="1" x14ac:dyDescent="0.2">
      <c r="A45" s="1"/>
      <c r="B45" s="1"/>
      <c r="C45" s="1"/>
      <c r="D45" s="1"/>
      <c r="E45" s="1"/>
      <c r="F45" s="1"/>
      <c r="G45" s="1"/>
    </row>
    <row r="46" spans="1:7" ht="19.5" customHeight="1" x14ac:dyDescent="0.2">
      <c r="A46" s="1"/>
      <c r="B46" s="1"/>
      <c r="C46" s="1"/>
      <c r="D46" s="1"/>
      <c r="E46" s="1"/>
      <c r="F46" s="1"/>
      <c r="G46" s="1"/>
    </row>
    <row r="47" spans="1:7" ht="19.5" customHeight="1" x14ac:dyDescent="0.2">
      <c r="A47" s="1"/>
      <c r="B47" s="1"/>
      <c r="C47" s="1"/>
      <c r="D47" s="1"/>
      <c r="E47" s="1"/>
      <c r="F47" s="1"/>
      <c r="G47" s="1"/>
    </row>
    <row r="48" spans="1:7" ht="19.5" customHeight="1" x14ac:dyDescent="0.2">
      <c r="A48" s="1"/>
      <c r="B48" s="1"/>
      <c r="C48" s="1"/>
      <c r="D48" s="1"/>
      <c r="E48" s="1"/>
      <c r="F48" s="1"/>
      <c r="G48" s="1"/>
    </row>
    <row r="49" spans="1:7" ht="19.5" customHeight="1" x14ac:dyDescent="0.2">
      <c r="A49" s="1"/>
      <c r="B49" s="1"/>
      <c r="C49" s="1"/>
      <c r="D49" s="1"/>
      <c r="E49" s="1"/>
      <c r="F49" s="1"/>
      <c r="G49" s="1"/>
    </row>
    <row r="50" spans="1:7" ht="19.5" customHeight="1" x14ac:dyDescent="0.2">
      <c r="A50" s="1"/>
      <c r="B50" s="1"/>
      <c r="C50" s="1"/>
      <c r="D50" s="1"/>
      <c r="E50" s="1"/>
      <c r="F50" s="1"/>
      <c r="G50" s="1"/>
    </row>
    <row r="51" spans="1:7" ht="19.5" customHeight="1" x14ac:dyDescent="0.2">
      <c r="A51" s="1"/>
      <c r="B51" s="1"/>
      <c r="C51" s="1"/>
      <c r="D51" s="1"/>
      <c r="E51" s="1"/>
      <c r="F51" s="1"/>
      <c r="G51" s="1"/>
    </row>
    <row r="52" spans="1:7" ht="19.5" customHeight="1" x14ac:dyDescent="0.2">
      <c r="A52" s="1"/>
      <c r="B52" s="1"/>
      <c r="C52" s="1"/>
      <c r="D52" s="1"/>
      <c r="E52" s="1"/>
      <c r="F52" s="1"/>
      <c r="G52" s="1"/>
    </row>
    <row r="53" spans="1:7" ht="19.5" customHeight="1" x14ac:dyDescent="0.2">
      <c r="A53" s="1"/>
      <c r="B53" s="1"/>
      <c r="C53" s="1"/>
      <c r="D53" s="1"/>
      <c r="E53" s="1"/>
      <c r="F53" s="1"/>
      <c r="G53" s="1"/>
    </row>
    <row r="54" spans="1:7" ht="19.5" customHeight="1" x14ac:dyDescent="0.2">
      <c r="A54" s="1"/>
      <c r="B54" s="1"/>
      <c r="C54" s="1"/>
      <c r="D54" s="1"/>
      <c r="E54" s="1"/>
      <c r="F54" s="1"/>
      <c r="G54" s="1"/>
    </row>
    <row r="55" spans="1:7" ht="19.5" customHeight="1" x14ac:dyDescent="0.2">
      <c r="A55" s="1"/>
      <c r="B55" s="1"/>
      <c r="C55" s="1"/>
      <c r="D55" s="1"/>
      <c r="E55" s="1"/>
      <c r="F55" s="1"/>
      <c r="G55" s="1"/>
    </row>
    <row r="56" spans="1:7" ht="19.5" customHeight="1" x14ac:dyDescent="0.2">
      <c r="A56" s="1"/>
      <c r="B56" s="1"/>
      <c r="C56" s="1"/>
      <c r="D56" s="1"/>
      <c r="E56" s="1"/>
      <c r="F56" s="1"/>
      <c r="G56" s="1"/>
    </row>
    <row r="57" spans="1:7" ht="19.5" customHeight="1" x14ac:dyDescent="0.2">
      <c r="A57" s="1"/>
      <c r="B57" s="1"/>
      <c r="C57" s="1"/>
      <c r="D57" s="1"/>
      <c r="E57" s="1"/>
      <c r="F57" s="1"/>
      <c r="G57" s="1"/>
    </row>
    <row r="58" spans="1:7" ht="19.5" customHeight="1" x14ac:dyDescent="0.2">
      <c r="A58" s="1"/>
      <c r="B58" s="1"/>
      <c r="C58" s="1"/>
      <c r="D58" s="1"/>
      <c r="E58" s="1"/>
      <c r="F58" s="1"/>
      <c r="G58" s="1"/>
    </row>
    <row r="59" spans="1:7" ht="19.5" customHeight="1" x14ac:dyDescent="0.2">
      <c r="A59" s="1"/>
      <c r="B59" s="1"/>
      <c r="C59" s="1"/>
      <c r="D59" s="1"/>
      <c r="E59" s="1"/>
      <c r="F59" s="1"/>
      <c r="G59" s="1"/>
    </row>
    <row r="60" spans="1:7" ht="19.5" customHeight="1" x14ac:dyDescent="0.2">
      <c r="A60" s="1"/>
      <c r="B60" s="1"/>
      <c r="C60" s="1"/>
      <c r="D60" s="1"/>
      <c r="E60" s="1"/>
      <c r="F60" s="1"/>
      <c r="G60" s="1"/>
    </row>
    <row r="61" spans="1:7" ht="19.5" customHeight="1" x14ac:dyDescent="0.2">
      <c r="A61" s="1"/>
      <c r="B61" s="1"/>
      <c r="C61" s="1"/>
      <c r="D61" s="1"/>
      <c r="E61" s="1"/>
      <c r="F61" s="1"/>
      <c r="G61" s="1"/>
    </row>
    <row r="62" spans="1:7" ht="19.5" customHeight="1" x14ac:dyDescent="0.2">
      <c r="A62" s="1"/>
      <c r="B62" s="1"/>
      <c r="C62" s="1"/>
      <c r="D62" s="1"/>
      <c r="E62" s="1"/>
      <c r="F62" s="1"/>
      <c r="G62" s="1"/>
    </row>
    <row r="63" spans="1:7" ht="19.5" customHeight="1" x14ac:dyDescent="0.2">
      <c r="A63" s="1"/>
      <c r="B63" s="1"/>
      <c r="C63" s="1"/>
      <c r="D63" s="1"/>
      <c r="E63" s="1"/>
      <c r="F63" s="1"/>
      <c r="G63" s="1"/>
    </row>
    <row r="64" spans="1:7" ht="19.5" customHeight="1" x14ac:dyDescent="0.2">
      <c r="A64" s="1"/>
      <c r="B64" s="1"/>
      <c r="C64" s="1"/>
      <c r="D64" s="1"/>
      <c r="E64" s="1"/>
      <c r="F64" s="1"/>
      <c r="G64" s="1"/>
    </row>
    <row r="65" spans="1:7" ht="19.5" customHeight="1" x14ac:dyDescent="0.2">
      <c r="A65" s="1"/>
      <c r="B65" s="1"/>
      <c r="C65" s="1"/>
      <c r="D65" s="1"/>
      <c r="E65" s="1"/>
      <c r="F65" s="1"/>
      <c r="G65" s="1"/>
    </row>
    <row r="66" spans="1:7" ht="19.5" customHeight="1" x14ac:dyDescent="0.2">
      <c r="A66" s="1"/>
      <c r="B66" s="1"/>
      <c r="C66" s="1"/>
      <c r="D66" s="1"/>
      <c r="E66" s="1"/>
      <c r="F66" s="1"/>
      <c r="G66" s="1"/>
    </row>
    <row r="67" spans="1:7" ht="19.5" customHeight="1" x14ac:dyDescent="0.2">
      <c r="A67" s="1"/>
      <c r="B67" s="1"/>
      <c r="C67" s="1"/>
      <c r="D67" s="1"/>
      <c r="E67" s="1"/>
      <c r="F67" s="1"/>
      <c r="G67" s="1"/>
    </row>
    <row r="68" spans="1:7" ht="19.5" customHeight="1" x14ac:dyDescent="0.2">
      <c r="A68" s="1"/>
      <c r="B68" s="1"/>
      <c r="C68" s="1"/>
      <c r="D68" s="1"/>
      <c r="E68" s="1"/>
      <c r="F68" s="1"/>
      <c r="G68" s="1"/>
    </row>
    <row r="69" spans="1:7" ht="19.5" customHeight="1" x14ac:dyDescent="0.2">
      <c r="A69" s="1"/>
      <c r="B69" s="1"/>
      <c r="C69" s="1"/>
      <c r="D69" s="1"/>
      <c r="E69" s="1"/>
      <c r="F69" s="1"/>
      <c r="G69" s="1"/>
    </row>
    <row r="70" spans="1:7" ht="19.5" customHeight="1" x14ac:dyDescent="0.2">
      <c r="A70" s="1"/>
      <c r="B70" s="1"/>
      <c r="C70" s="1"/>
      <c r="D70" s="1"/>
      <c r="E70" s="1"/>
      <c r="F70" s="1"/>
      <c r="G70" s="1"/>
    </row>
    <row r="71" spans="1:7" ht="19.5" customHeight="1" x14ac:dyDescent="0.2">
      <c r="A71" s="1"/>
      <c r="B71" s="1"/>
      <c r="C71" s="1"/>
      <c r="D71" s="1"/>
      <c r="E71" s="1"/>
      <c r="F71" s="1"/>
      <c r="G71" s="1"/>
    </row>
    <row r="72" spans="1:7" ht="19.5" customHeight="1" x14ac:dyDescent="0.2">
      <c r="A72" s="1"/>
      <c r="B72" s="1"/>
      <c r="C72" s="1"/>
      <c r="D72" s="1"/>
      <c r="E72" s="1"/>
      <c r="F72" s="1"/>
      <c r="G72" s="1"/>
    </row>
    <row r="73" spans="1:7" ht="19.5" customHeight="1" x14ac:dyDescent="0.2">
      <c r="A73" s="1"/>
      <c r="B73" s="1"/>
      <c r="C73" s="1"/>
      <c r="D73" s="1"/>
      <c r="E73" s="1"/>
      <c r="F73" s="1"/>
      <c r="G73" s="1"/>
    </row>
    <row r="74" spans="1:7" ht="19.5" customHeight="1" x14ac:dyDescent="0.2">
      <c r="A74" s="1"/>
      <c r="B74" s="1"/>
      <c r="C74" s="1"/>
      <c r="D74" s="1"/>
      <c r="E74" s="1"/>
      <c r="F74" s="1"/>
      <c r="G74" s="1"/>
    </row>
    <row r="75" spans="1:7" ht="19.5" customHeight="1" x14ac:dyDescent="0.2">
      <c r="A75" s="1"/>
      <c r="B75" s="1"/>
      <c r="C75" s="1"/>
      <c r="D75" s="1"/>
      <c r="E75" s="1"/>
      <c r="F75" s="1"/>
      <c r="G75" s="1"/>
    </row>
    <row r="76" spans="1:7" ht="19.5" customHeight="1" x14ac:dyDescent="0.2">
      <c r="A76" s="1"/>
      <c r="B76" s="1"/>
      <c r="C76" s="1"/>
      <c r="D76" s="1"/>
      <c r="E76" s="1"/>
      <c r="F76" s="1"/>
      <c r="G76" s="1"/>
    </row>
    <row r="77" spans="1:7" ht="19.5" customHeight="1" x14ac:dyDescent="0.2">
      <c r="A77" s="1"/>
      <c r="B77" s="1"/>
      <c r="C77" s="1"/>
      <c r="D77" s="1"/>
      <c r="E77" s="1"/>
      <c r="F77" s="1"/>
      <c r="G77" s="1"/>
    </row>
    <row r="78" spans="1:7" ht="19.5" customHeight="1" x14ac:dyDescent="0.2">
      <c r="A78" s="1"/>
      <c r="B78" s="1"/>
      <c r="C78" s="1"/>
      <c r="D78" s="1"/>
      <c r="E78" s="1"/>
      <c r="F78" s="1"/>
      <c r="G78" s="1"/>
    </row>
    <row r="79" spans="1:7" ht="19.5" customHeight="1" x14ac:dyDescent="0.2">
      <c r="A79" s="1"/>
      <c r="B79" s="1"/>
      <c r="C79" s="1"/>
      <c r="D79" s="1"/>
      <c r="E79" s="1"/>
      <c r="F79" s="1"/>
      <c r="G79" s="1"/>
    </row>
    <row r="80" spans="1:7" ht="19.5" customHeight="1" x14ac:dyDescent="0.2">
      <c r="A80" s="1"/>
      <c r="B80" s="1"/>
      <c r="C80" s="1"/>
      <c r="D80" s="1"/>
      <c r="E80" s="1"/>
      <c r="F80" s="1"/>
      <c r="G80" s="1"/>
    </row>
    <row r="81" spans="1:7" ht="19.5" customHeight="1" x14ac:dyDescent="0.2">
      <c r="A81" s="1"/>
      <c r="B81" s="1"/>
      <c r="C81" s="1"/>
      <c r="D81" s="1"/>
      <c r="E81" s="1"/>
      <c r="F81" s="1"/>
      <c r="G81" s="1"/>
    </row>
    <row r="82" spans="1:7" ht="19.5" customHeight="1" x14ac:dyDescent="0.2">
      <c r="A82" s="1"/>
      <c r="B82" s="1"/>
      <c r="C82" s="1"/>
      <c r="D82" s="1"/>
      <c r="E82" s="1"/>
      <c r="F82" s="1"/>
      <c r="G82" s="1"/>
    </row>
    <row r="83" spans="1:7" ht="19.5" customHeight="1" x14ac:dyDescent="0.2">
      <c r="A83" s="1"/>
      <c r="B83" s="1"/>
      <c r="C83" s="1"/>
      <c r="D83" s="1"/>
      <c r="E83" s="1"/>
      <c r="F83" s="1"/>
      <c r="G83" s="1"/>
    </row>
    <row r="84" spans="1:7" ht="19.5" customHeight="1" x14ac:dyDescent="0.2">
      <c r="A84" s="1"/>
      <c r="B84" s="1"/>
      <c r="C84" s="1"/>
      <c r="D84" s="1"/>
      <c r="E84" s="1"/>
      <c r="F84" s="1"/>
      <c r="G84" s="1"/>
    </row>
    <row r="85" spans="1:7" ht="19.5" customHeight="1" x14ac:dyDescent="0.2">
      <c r="A85" s="1"/>
      <c r="B85" s="1"/>
      <c r="C85" s="1"/>
      <c r="D85" s="1"/>
      <c r="E85" s="1"/>
      <c r="F85" s="1"/>
      <c r="G85" s="1"/>
    </row>
    <row r="86" spans="1:7" ht="19.5" customHeight="1" x14ac:dyDescent="0.2">
      <c r="A86" s="1"/>
      <c r="B86" s="1"/>
      <c r="C86" s="1"/>
      <c r="D86" s="1"/>
      <c r="E86" s="1"/>
      <c r="F86" s="1"/>
      <c r="G86" s="1"/>
    </row>
    <row r="87" spans="1:7" ht="19.5" customHeight="1" x14ac:dyDescent="0.2">
      <c r="A87" s="1"/>
      <c r="B87" s="1"/>
      <c r="C87" s="1"/>
      <c r="D87" s="1"/>
      <c r="E87" s="1"/>
      <c r="F87" s="1"/>
      <c r="G87" s="1"/>
    </row>
    <row r="88" spans="1:7" ht="19.5" customHeight="1" x14ac:dyDescent="0.2">
      <c r="A88" s="1"/>
      <c r="B88" s="1"/>
      <c r="C88" s="1"/>
      <c r="D88" s="1"/>
      <c r="E88" s="1"/>
      <c r="F88" s="1"/>
      <c r="G88" s="1"/>
    </row>
    <row r="89" spans="1:7" ht="19.5" customHeight="1" x14ac:dyDescent="0.2">
      <c r="A89" s="1"/>
      <c r="B89" s="1"/>
      <c r="C89" s="1"/>
      <c r="D89" s="1"/>
      <c r="E89" s="1"/>
      <c r="F89" s="1"/>
      <c r="G89" s="1"/>
    </row>
    <row r="90" spans="1:7" ht="19.5" customHeight="1" x14ac:dyDescent="0.2">
      <c r="A90" s="1"/>
      <c r="B90" s="1"/>
      <c r="C90" s="1"/>
      <c r="D90" s="1"/>
      <c r="E90" s="1"/>
      <c r="F90" s="1"/>
      <c r="G90" s="1"/>
    </row>
    <row r="91" spans="1:7" ht="19.5" customHeight="1" x14ac:dyDescent="0.2">
      <c r="A91" s="1"/>
      <c r="B91" s="1"/>
      <c r="C91" s="1"/>
      <c r="D91" s="1"/>
      <c r="E91" s="1"/>
      <c r="F91" s="1"/>
      <c r="G91" s="1"/>
    </row>
    <row r="92" spans="1:7" ht="19.5" customHeight="1" x14ac:dyDescent="0.2">
      <c r="A92" s="1"/>
      <c r="B92" s="1"/>
      <c r="C92" s="1"/>
      <c r="D92" s="1"/>
      <c r="E92" s="1"/>
      <c r="F92" s="1"/>
      <c r="G92" s="1"/>
    </row>
    <row r="93" spans="1:7" ht="19.5" customHeight="1" x14ac:dyDescent="0.2">
      <c r="A93" s="1"/>
      <c r="B93" s="1"/>
      <c r="C93" s="1"/>
      <c r="D93" s="1"/>
      <c r="E93" s="1"/>
      <c r="F93" s="1"/>
      <c r="G93" s="1"/>
    </row>
    <row r="94" spans="1:7" ht="19.5" customHeight="1" x14ac:dyDescent="0.2">
      <c r="A94" s="1"/>
      <c r="B94" s="1"/>
      <c r="C94" s="1"/>
      <c r="D94" s="1"/>
      <c r="E94" s="1"/>
      <c r="F94" s="1"/>
      <c r="G94" s="1"/>
    </row>
    <row r="95" spans="1:7" ht="19.5" customHeight="1" x14ac:dyDescent="0.2">
      <c r="A95" s="1"/>
      <c r="B95" s="1"/>
      <c r="C95" s="1"/>
      <c r="D95" s="1"/>
      <c r="E95" s="1"/>
      <c r="F95" s="1"/>
      <c r="G95" s="1"/>
    </row>
    <row r="96" spans="1:7" ht="19.5" customHeight="1" x14ac:dyDescent="0.2">
      <c r="A96" s="1"/>
      <c r="B96" s="1"/>
      <c r="C96" s="1"/>
      <c r="D96" s="1"/>
      <c r="E96" s="1"/>
      <c r="F96" s="1"/>
      <c r="G96" s="1"/>
    </row>
    <row r="97" spans="1:7" ht="19.5" customHeight="1" x14ac:dyDescent="0.2">
      <c r="A97" s="1"/>
      <c r="B97" s="1"/>
      <c r="C97" s="1"/>
      <c r="D97" s="1"/>
      <c r="E97" s="1"/>
      <c r="F97" s="1"/>
      <c r="G97" s="1"/>
    </row>
    <row r="98" spans="1:7" ht="19.5" customHeight="1" x14ac:dyDescent="0.2">
      <c r="A98" s="1"/>
      <c r="B98" s="1"/>
      <c r="C98" s="1"/>
      <c r="D98" s="1"/>
      <c r="E98" s="1"/>
      <c r="F98" s="1"/>
      <c r="G98" s="1"/>
    </row>
    <row r="99" spans="1:7" ht="19.5" customHeight="1" x14ac:dyDescent="0.2">
      <c r="A99" s="1"/>
      <c r="B99" s="1"/>
      <c r="C99" s="1"/>
      <c r="D99" s="1"/>
      <c r="E99" s="1"/>
      <c r="F99" s="1"/>
      <c r="G99" s="1"/>
    </row>
    <row r="100" spans="1:7" ht="19.5" customHeight="1" x14ac:dyDescent="0.2">
      <c r="A100" s="1"/>
      <c r="B100" s="1"/>
      <c r="C100" s="1"/>
      <c r="D100" s="1"/>
      <c r="E100" s="1"/>
      <c r="F100" s="1"/>
      <c r="G100" s="1"/>
    </row>
    <row r="101" spans="1:7" ht="19.5" customHeight="1" x14ac:dyDescent="0.2">
      <c r="A101" s="1"/>
      <c r="B101" s="1"/>
      <c r="C101" s="1"/>
      <c r="D101" s="1"/>
      <c r="E101" s="1"/>
      <c r="F101" s="1"/>
      <c r="G101" s="1"/>
    </row>
    <row r="102" spans="1:7" ht="19.5" customHeight="1" x14ac:dyDescent="0.2">
      <c r="A102" s="1"/>
      <c r="B102" s="1"/>
      <c r="C102" s="1"/>
      <c r="D102" s="1"/>
      <c r="E102" s="1"/>
      <c r="F102" s="1"/>
      <c r="G102" s="1"/>
    </row>
    <row r="103" spans="1:7" ht="19.5" customHeight="1" x14ac:dyDescent="0.2">
      <c r="A103" s="1"/>
      <c r="B103" s="1"/>
      <c r="C103" s="1"/>
      <c r="D103" s="1"/>
      <c r="E103" s="1"/>
      <c r="F103" s="1"/>
      <c r="G103" s="1"/>
    </row>
    <row r="104" spans="1:7" ht="19.5" customHeight="1" x14ac:dyDescent="0.2">
      <c r="A104" s="1"/>
      <c r="B104" s="1"/>
      <c r="C104" s="1"/>
      <c r="D104" s="1"/>
      <c r="E104" s="1"/>
      <c r="F104" s="1"/>
      <c r="G104" s="1"/>
    </row>
    <row r="105" spans="1:7" ht="19.5" customHeight="1" x14ac:dyDescent="0.2">
      <c r="A105" s="1"/>
      <c r="B105" s="1"/>
      <c r="C105" s="1"/>
      <c r="D105" s="1"/>
      <c r="E105" s="1"/>
      <c r="F105" s="1"/>
      <c r="G105" s="1"/>
    </row>
    <row r="106" spans="1:7" ht="19.5" customHeight="1" x14ac:dyDescent="0.2">
      <c r="A106" s="1"/>
      <c r="B106" s="1"/>
      <c r="C106" s="1"/>
      <c r="D106" s="1"/>
      <c r="E106" s="1"/>
      <c r="F106" s="1"/>
      <c r="G106" s="1"/>
    </row>
    <row r="107" spans="1:7" ht="19.5" customHeight="1" x14ac:dyDescent="0.2">
      <c r="A107" s="1"/>
      <c r="B107" s="1"/>
      <c r="C107" s="1"/>
      <c r="D107" s="1"/>
      <c r="E107" s="1"/>
      <c r="F107" s="1"/>
      <c r="G107" s="1"/>
    </row>
    <row r="108" spans="1:7" ht="19.5" customHeight="1" x14ac:dyDescent="0.2">
      <c r="A108" s="1"/>
      <c r="B108" s="1"/>
      <c r="C108" s="1"/>
      <c r="D108" s="1"/>
      <c r="E108" s="1"/>
      <c r="F108" s="1"/>
      <c r="G108" s="1"/>
    </row>
    <row r="109" spans="1:7" ht="19.5" customHeight="1" x14ac:dyDescent="0.2">
      <c r="A109" s="1"/>
      <c r="B109" s="1"/>
      <c r="C109" s="1"/>
      <c r="D109" s="1"/>
      <c r="E109" s="1"/>
      <c r="F109" s="1"/>
      <c r="G109" s="1"/>
    </row>
    <row r="110" spans="1:7" ht="19.5" customHeight="1" x14ac:dyDescent="0.2">
      <c r="A110" s="1"/>
      <c r="B110" s="1"/>
      <c r="C110" s="1"/>
      <c r="D110" s="1"/>
      <c r="E110" s="1"/>
      <c r="F110" s="1"/>
      <c r="G110" s="1"/>
    </row>
    <row r="111" spans="1:7" ht="15.75" customHeight="1" x14ac:dyDescent="0.2">
      <c r="A111" s="1"/>
      <c r="B111" s="1"/>
      <c r="C111" s="1"/>
      <c r="D111" s="1"/>
      <c r="E111" s="1"/>
      <c r="F111" s="1"/>
      <c r="G111" s="1"/>
    </row>
    <row r="112" spans="1:7" ht="15.75" customHeight="1" x14ac:dyDescent="0.2">
      <c r="A112" s="1"/>
      <c r="B112" s="1"/>
      <c r="C112" s="1"/>
      <c r="D112" s="1"/>
      <c r="E112" s="1"/>
      <c r="F112" s="1"/>
      <c r="G112" s="1"/>
    </row>
    <row r="113" spans="1:7" ht="15.75" customHeight="1" x14ac:dyDescent="0.2">
      <c r="A113" s="1"/>
      <c r="B113" s="1"/>
      <c r="C113" s="1"/>
      <c r="D113" s="1"/>
      <c r="E113" s="1"/>
      <c r="F113" s="1"/>
      <c r="G113" s="1"/>
    </row>
    <row r="114" spans="1:7" ht="15.75" customHeight="1" x14ac:dyDescent="0.2">
      <c r="A114" s="1"/>
      <c r="B114" s="1"/>
      <c r="C114" s="1"/>
      <c r="D114" s="1"/>
      <c r="E114" s="1"/>
      <c r="F114" s="1"/>
      <c r="G114" s="1"/>
    </row>
    <row r="115" spans="1:7" ht="15.75" customHeight="1" x14ac:dyDescent="0.2">
      <c r="A115" s="1"/>
      <c r="B115" s="1"/>
      <c r="C115" s="1"/>
      <c r="D115" s="1"/>
      <c r="E115" s="1"/>
      <c r="F115" s="1"/>
      <c r="G115" s="1"/>
    </row>
    <row r="116" spans="1:7" ht="15.75" customHeight="1" x14ac:dyDescent="0.2">
      <c r="A116" s="1"/>
      <c r="B116" s="1"/>
      <c r="C116" s="1"/>
      <c r="D116" s="1"/>
      <c r="E116" s="1"/>
      <c r="F116" s="1"/>
      <c r="G116" s="1"/>
    </row>
    <row r="117" spans="1:7" ht="15.75" customHeight="1" x14ac:dyDescent="0.2">
      <c r="A117" s="1"/>
      <c r="B117" s="1"/>
      <c r="C117" s="1"/>
      <c r="D117" s="1"/>
      <c r="E117" s="1"/>
      <c r="F117" s="1"/>
      <c r="G117" s="1"/>
    </row>
    <row r="118" spans="1:7" ht="15.75" customHeight="1" x14ac:dyDescent="0.2">
      <c r="A118" s="1"/>
      <c r="B118" s="1"/>
      <c r="C118" s="1"/>
      <c r="D118" s="1"/>
      <c r="E118" s="1"/>
      <c r="F118" s="1"/>
      <c r="G118" s="1"/>
    </row>
    <row r="119" spans="1:7" ht="15.75" customHeight="1" x14ac:dyDescent="0.2">
      <c r="A119" s="1"/>
      <c r="B119" s="1"/>
      <c r="C119" s="1"/>
      <c r="D119" s="1"/>
      <c r="E119" s="1"/>
      <c r="F119" s="1"/>
      <c r="G119" s="1"/>
    </row>
    <row r="120" spans="1:7" ht="15.75" customHeight="1" x14ac:dyDescent="0.2">
      <c r="A120" s="1"/>
      <c r="B120" s="1"/>
      <c r="C120" s="1"/>
      <c r="D120" s="1"/>
      <c r="E120" s="1"/>
      <c r="F120" s="1"/>
      <c r="G120" s="1"/>
    </row>
    <row r="121" spans="1:7" ht="15.75" customHeight="1" x14ac:dyDescent="0.2">
      <c r="A121" s="1"/>
      <c r="B121" s="1"/>
      <c r="C121" s="1"/>
      <c r="D121" s="1"/>
      <c r="E121" s="1"/>
      <c r="F121" s="1"/>
      <c r="G121" s="1"/>
    </row>
    <row r="122" spans="1:7" ht="15.75" customHeight="1" x14ac:dyDescent="0.2">
      <c r="A122" s="1"/>
      <c r="B122" s="1"/>
      <c r="C122" s="1"/>
      <c r="D122" s="1"/>
      <c r="E122" s="1"/>
      <c r="F122" s="1"/>
      <c r="G122" s="1"/>
    </row>
    <row r="123" spans="1:7" ht="15.75" customHeight="1" x14ac:dyDescent="0.2">
      <c r="A123" s="1"/>
      <c r="B123" s="1"/>
      <c r="C123" s="1"/>
      <c r="D123" s="1"/>
      <c r="E123" s="1"/>
      <c r="F123" s="1"/>
      <c r="G123" s="1"/>
    </row>
    <row r="124" spans="1:7" ht="15.75" customHeight="1" x14ac:dyDescent="0.2">
      <c r="A124" s="1"/>
      <c r="B124" s="1"/>
      <c r="C124" s="1"/>
      <c r="D124" s="1"/>
      <c r="E124" s="1"/>
      <c r="F124" s="1"/>
      <c r="G124" s="1"/>
    </row>
    <row r="125" spans="1:7" ht="15.75" customHeight="1" x14ac:dyDescent="0.2">
      <c r="A125" s="1"/>
      <c r="B125" s="1"/>
      <c r="C125" s="1"/>
      <c r="D125" s="1"/>
      <c r="E125" s="1"/>
      <c r="F125" s="1"/>
      <c r="G125" s="1"/>
    </row>
    <row r="126" spans="1:7" ht="15.75" customHeight="1" x14ac:dyDescent="0.2">
      <c r="A126" s="1"/>
      <c r="B126" s="1"/>
      <c r="C126" s="1"/>
      <c r="D126" s="1"/>
      <c r="E126" s="1"/>
      <c r="F126" s="1"/>
      <c r="G126" s="1"/>
    </row>
    <row r="127" spans="1:7" ht="15.75" customHeight="1" x14ac:dyDescent="0.2">
      <c r="A127" s="1"/>
      <c r="B127" s="1"/>
      <c r="C127" s="1"/>
      <c r="D127" s="1"/>
      <c r="E127" s="1"/>
      <c r="F127" s="1"/>
      <c r="G127" s="1"/>
    </row>
    <row r="128" spans="1:7" ht="15.75" customHeight="1" x14ac:dyDescent="0.2">
      <c r="A128" s="1"/>
      <c r="B128" s="1"/>
      <c r="C128" s="1"/>
      <c r="D128" s="1"/>
      <c r="E128" s="1"/>
      <c r="F128" s="1"/>
      <c r="G128" s="1"/>
    </row>
    <row r="129" spans="1:7" ht="15.75" customHeight="1" x14ac:dyDescent="0.2">
      <c r="A129" s="1"/>
      <c r="B129" s="1"/>
      <c r="C129" s="1"/>
      <c r="D129" s="1"/>
      <c r="E129" s="1"/>
      <c r="F129" s="1"/>
      <c r="G129" s="1"/>
    </row>
    <row r="130" spans="1:7" ht="15.75" customHeight="1" x14ac:dyDescent="0.2">
      <c r="A130" s="1"/>
      <c r="B130" s="1"/>
      <c r="C130" s="1"/>
      <c r="D130" s="1"/>
      <c r="E130" s="1"/>
      <c r="F130" s="1"/>
      <c r="G130" s="1"/>
    </row>
    <row r="131" spans="1:7" ht="15.75" customHeight="1" x14ac:dyDescent="0.2">
      <c r="A131" s="1"/>
      <c r="B131" s="1"/>
      <c r="C131" s="1"/>
      <c r="D131" s="1"/>
      <c r="E131" s="1"/>
      <c r="F131" s="1"/>
      <c r="G131" s="1"/>
    </row>
    <row r="132" spans="1:7" ht="15.75" customHeight="1" x14ac:dyDescent="0.2">
      <c r="A132" s="1"/>
      <c r="B132" s="1"/>
      <c r="C132" s="1"/>
      <c r="D132" s="1"/>
      <c r="E132" s="1"/>
      <c r="F132" s="1"/>
      <c r="G132" s="1"/>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row r="222" spans="1:7" ht="15.75" customHeight="1" x14ac:dyDescent="0.2"/>
    <row r="223" spans="1:7" ht="15.75" customHeight="1" x14ac:dyDescent="0.2"/>
    <row r="224" spans="1: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
    <mergeCell ref="C7:G7"/>
    <mergeCell ref="C8:G8"/>
    <mergeCell ref="C9:G9"/>
    <mergeCell ref="B1:G1"/>
    <mergeCell ref="C3:G3"/>
    <mergeCell ref="C4:G4"/>
    <mergeCell ref="C5:G5"/>
    <mergeCell ref="C6:G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H1000"/>
  <sheetViews>
    <sheetView workbookViewId="0"/>
  </sheetViews>
  <sheetFormatPr defaultColWidth="12.5703125" defaultRowHeight="15" customHeight="1" x14ac:dyDescent="0.2"/>
  <cols>
    <col min="1" max="1" width="3.42578125" customWidth="1"/>
    <col min="2" max="2" width="25.85546875" customWidth="1"/>
    <col min="3" max="3" width="83.7109375" customWidth="1"/>
    <col min="4" max="4" width="3.42578125" customWidth="1"/>
    <col min="5" max="5" width="14.140625" customWidth="1"/>
    <col min="6" max="7" width="9" customWidth="1"/>
  </cols>
  <sheetData>
    <row r="1" spans="1:8" ht="22.5" customHeight="1" x14ac:dyDescent="0.25">
      <c r="A1" s="1"/>
      <c r="B1" s="626" t="s">
        <v>356</v>
      </c>
      <c r="C1" s="618"/>
      <c r="D1" s="618"/>
      <c r="E1" s="618"/>
      <c r="F1" s="618"/>
      <c r="G1" s="618"/>
    </row>
    <row r="2" spans="1:8" ht="22.5" customHeight="1" x14ac:dyDescent="0.2">
      <c r="A2" s="1"/>
      <c r="B2" s="1"/>
      <c r="C2" s="1"/>
      <c r="D2" s="1"/>
      <c r="E2" s="1"/>
      <c r="F2" s="1"/>
      <c r="G2" s="1"/>
    </row>
    <row r="3" spans="1:8" ht="22.5" customHeight="1" x14ac:dyDescent="0.2">
      <c r="A3" s="1"/>
      <c r="B3" s="129" t="s">
        <v>322</v>
      </c>
      <c r="C3" s="625" t="s">
        <v>45</v>
      </c>
      <c r="D3" s="620"/>
      <c r="E3" s="620"/>
      <c r="F3" s="620"/>
      <c r="G3" s="621"/>
    </row>
    <row r="4" spans="1:8" ht="22.5" customHeight="1" x14ac:dyDescent="0.2">
      <c r="A4" s="1"/>
      <c r="B4" s="130" t="s">
        <v>323</v>
      </c>
      <c r="C4" s="625" t="s">
        <v>46</v>
      </c>
      <c r="D4" s="620"/>
      <c r="E4" s="620"/>
      <c r="F4" s="620"/>
      <c r="G4" s="621"/>
    </row>
    <row r="5" spans="1:8" ht="33.75" customHeight="1" x14ac:dyDescent="0.2">
      <c r="A5" s="1"/>
      <c r="B5" s="130" t="s">
        <v>324</v>
      </c>
      <c r="C5" s="627" t="s">
        <v>357</v>
      </c>
      <c r="D5" s="620"/>
      <c r="E5" s="620"/>
      <c r="F5" s="620"/>
      <c r="G5" s="621"/>
      <c r="H5" s="1"/>
    </row>
    <row r="6" spans="1:8" ht="45" customHeight="1" x14ac:dyDescent="0.2">
      <c r="A6" s="1"/>
      <c r="B6" s="131" t="s">
        <v>326</v>
      </c>
      <c r="C6" s="627" t="s">
        <v>340</v>
      </c>
      <c r="D6" s="620"/>
      <c r="E6" s="620"/>
      <c r="F6" s="620"/>
      <c r="G6" s="621"/>
    </row>
    <row r="7" spans="1:8" ht="27" customHeight="1" x14ac:dyDescent="0.2">
      <c r="A7" s="1"/>
      <c r="B7" s="132" t="s">
        <v>328</v>
      </c>
      <c r="C7" s="627" t="s">
        <v>329</v>
      </c>
      <c r="D7" s="620"/>
      <c r="E7" s="620"/>
      <c r="F7" s="620"/>
      <c r="G7" s="621"/>
      <c r="H7" s="1"/>
    </row>
    <row r="8" spans="1:8" ht="24" customHeight="1" x14ac:dyDescent="0.2">
      <c r="A8" s="1"/>
      <c r="B8" s="132" t="s">
        <v>330</v>
      </c>
      <c r="C8" s="627" t="s">
        <v>341</v>
      </c>
      <c r="D8" s="620"/>
      <c r="E8" s="620"/>
      <c r="F8" s="620"/>
      <c r="G8" s="621"/>
    </row>
    <row r="9" spans="1:8" ht="45" customHeight="1" x14ac:dyDescent="0.2">
      <c r="A9" s="1"/>
      <c r="B9" s="132" t="s">
        <v>332</v>
      </c>
      <c r="C9" s="627" t="s">
        <v>358</v>
      </c>
      <c r="D9" s="620"/>
      <c r="E9" s="620"/>
      <c r="F9" s="620"/>
      <c r="G9" s="621"/>
      <c r="H9" s="1"/>
    </row>
    <row r="10" spans="1:8" ht="9.75" customHeight="1" x14ac:dyDescent="0.2">
      <c r="A10" s="1"/>
      <c r="B10" s="134"/>
      <c r="C10" s="134"/>
      <c r="D10" s="134"/>
      <c r="E10" s="134"/>
      <c r="F10" s="134"/>
      <c r="G10" s="134"/>
    </row>
    <row r="11" spans="1:8" ht="8.25" customHeight="1" x14ac:dyDescent="0.2">
      <c r="A11" s="1"/>
      <c r="B11" s="133"/>
      <c r="C11" s="133"/>
      <c r="D11" s="133"/>
      <c r="E11" s="133"/>
      <c r="F11" s="133"/>
      <c r="G11" s="133"/>
    </row>
    <row r="12" spans="1:8" ht="7.5" customHeight="1" x14ac:dyDescent="0.2">
      <c r="A12" s="1"/>
      <c r="B12" s="1"/>
      <c r="C12" s="1"/>
      <c r="D12" s="1"/>
      <c r="E12" s="135"/>
      <c r="F12" s="135"/>
      <c r="G12" s="135"/>
    </row>
    <row r="13" spans="1:8" ht="19.5" customHeight="1" x14ac:dyDescent="0.2">
      <c r="A13" s="1"/>
      <c r="B13" s="1"/>
      <c r="C13" s="1"/>
      <c r="D13" s="1"/>
      <c r="E13" s="1"/>
      <c r="F13" s="1"/>
      <c r="G13" s="1"/>
    </row>
    <row r="14" spans="1:8" ht="19.5" customHeight="1" x14ac:dyDescent="0.2">
      <c r="A14" s="1"/>
      <c r="B14" s="1"/>
      <c r="C14" s="1"/>
      <c r="D14" s="1"/>
      <c r="E14" s="1"/>
      <c r="F14" s="1"/>
      <c r="G14" s="1"/>
    </row>
    <row r="15" spans="1:8" ht="19.5" customHeight="1" x14ac:dyDescent="0.2">
      <c r="A15" s="1"/>
      <c r="B15" s="1"/>
      <c r="C15" s="1"/>
      <c r="D15" s="1"/>
      <c r="E15" s="1"/>
      <c r="F15" s="1"/>
      <c r="G15" s="1"/>
    </row>
    <row r="16" spans="1:8" ht="19.5" customHeight="1" x14ac:dyDescent="0.2">
      <c r="A16" s="1"/>
      <c r="B16" s="1"/>
      <c r="C16" s="1"/>
      <c r="D16" s="1"/>
      <c r="E16" s="1"/>
      <c r="F16" s="1"/>
      <c r="G16" s="1"/>
    </row>
    <row r="17" spans="1:7" ht="19.5" customHeight="1" x14ac:dyDescent="0.2">
      <c r="A17" s="1"/>
      <c r="B17" s="1"/>
      <c r="C17" s="1"/>
      <c r="D17" s="1"/>
      <c r="E17" s="1"/>
      <c r="F17" s="1"/>
      <c r="G17" s="1"/>
    </row>
    <row r="18" spans="1:7" ht="19.5" customHeight="1" x14ac:dyDescent="0.2">
      <c r="A18" s="1"/>
      <c r="B18" s="1"/>
      <c r="C18" s="1"/>
      <c r="D18" s="1"/>
      <c r="E18" s="1"/>
      <c r="F18" s="1"/>
      <c r="G18" s="1"/>
    </row>
    <row r="19" spans="1:7" ht="19.5" customHeight="1" x14ac:dyDescent="0.2">
      <c r="A19" s="1"/>
      <c r="B19" s="1"/>
      <c r="C19" s="1"/>
      <c r="D19" s="1"/>
      <c r="E19" s="1"/>
      <c r="F19" s="1"/>
      <c r="G19" s="1"/>
    </row>
    <row r="20" spans="1:7" ht="19.5" customHeight="1" x14ac:dyDescent="0.2">
      <c r="A20" s="1"/>
      <c r="B20" s="1"/>
      <c r="C20" s="1"/>
      <c r="D20" s="1"/>
      <c r="E20" s="1"/>
      <c r="F20" s="1"/>
      <c r="G20" s="1"/>
    </row>
    <row r="21" spans="1:7" ht="19.5" customHeight="1" x14ac:dyDescent="0.2">
      <c r="A21" s="1"/>
      <c r="B21" s="1"/>
      <c r="C21" s="1"/>
      <c r="D21" s="1"/>
      <c r="E21" s="1"/>
      <c r="F21" s="1"/>
      <c r="G21" s="1"/>
    </row>
    <row r="22" spans="1:7" ht="19.5" customHeight="1" x14ac:dyDescent="0.2">
      <c r="A22" s="1"/>
      <c r="B22" s="1"/>
      <c r="C22" s="1"/>
      <c r="D22" s="1"/>
      <c r="E22" s="1"/>
      <c r="F22" s="1"/>
      <c r="G22" s="1"/>
    </row>
    <row r="23" spans="1:7" ht="19.5" customHeight="1" x14ac:dyDescent="0.2">
      <c r="A23" s="1"/>
      <c r="B23" s="1"/>
      <c r="C23" s="1"/>
      <c r="D23" s="1"/>
      <c r="E23" s="1"/>
      <c r="F23" s="1"/>
      <c r="G23" s="1"/>
    </row>
    <row r="24" spans="1:7" ht="19.5" customHeight="1" x14ac:dyDescent="0.2">
      <c r="A24" s="1"/>
      <c r="B24" s="1"/>
      <c r="C24" s="1"/>
      <c r="D24" s="1"/>
      <c r="E24" s="1"/>
      <c r="F24" s="1"/>
      <c r="G24" s="1"/>
    </row>
    <row r="25" spans="1:7" ht="19.5" customHeight="1" x14ac:dyDescent="0.2">
      <c r="A25" s="1"/>
      <c r="B25" s="1"/>
      <c r="C25" s="1"/>
      <c r="D25" s="1"/>
      <c r="E25" s="1"/>
      <c r="F25" s="1"/>
      <c r="G25" s="1"/>
    </row>
    <row r="26" spans="1:7" ht="19.5" customHeight="1" x14ac:dyDescent="0.2">
      <c r="A26" s="1"/>
      <c r="B26" s="1"/>
      <c r="C26" s="1"/>
      <c r="D26" s="1"/>
      <c r="E26" s="1"/>
      <c r="F26" s="1"/>
      <c r="G26" s="1"/>
    </row>
    <row r="27" spans="1:7" ht="19.5" customHeight="1" x14ac:dyDescent="0.2">
      <c r="A27" s="1"/>
      <c r="B27" s="1"/>
      <c r="C27" s="1"/>
      <c r="D27" s="1"/>
      <c r="E27" s="1"/>
      <c r="F27" s="1"/>
      <c r="G27" s="1"/>
    </row>
    <row r="28" spans="1:7" ht="19.5" customHeight="1" x14ac:dyDescent="0.2">
      <c r="A28" s="1"/>
      <c r="B28" s="1"/>
      <c r="C28" s="1"/>
      <c r="D28" s="1"/>
      <c r="E28" s="1"/>
      <c r="F28" s="1"/>
      <c r="G28" s="1"/>
    </row>
    <row r="29" spans="1:7" ht="19.5" customHeight="1" x14ac:dyDescent="0.2">
      <c r="A29" s="1"/>
      <c r="B29" s="1"/>
      <c r="C29" s="1"/>
      <c r="D29" s="1"/>
      <c r="E29" s="1"/>
      <c r="F29" s="1"/>
      <c r="G29" s="1"/>
    </row>
    <row r="30" spans="1:7" ht="19.5" customHeight="1" x14ac:dyDescent="0.2">
      <c r="A30" s="1"/>
      <c r="B30" s="1"/>
      <c r="C30" s="1"/>
      <c r="D30" s="1"/>
      <c r="E30" s="1"/>
      <c r="F30" s="1"/>
      <c r="G30" s="1"/>
    </row>
    <row r="31" spans="1:7" ht="19.5" customHeight="1" x14ac:dyDescent="0.2">
      <c r="A31" s="1"/>
      <c r="B31" s="1"/>
      <c r="C31" s="1"/>
      <c r="D31" s="1"/>
      <c r="E31" s="1"/>
      <c r="F31" s="1"/>
      <c r="G31" s="1"/>
    </row>
    <row r="32" spans="1:7" ht="19.5" customHeight="1" x14ac:dyDescent="0.2">
      <c r="A32" s="1"/>
      <c r="B32" s="1"/>
      <c r="C32" s="1"/>
      <c r="D32" s="1"/>
      <c r="E32" s="1"/>
      <c r="F32" s="1"/>
      <c r="G32" s="1"/>
    </row>
    <row r="33" spans="1:7" ht="19.5" customHeight="1" x14ac:dyDescent="0.2">
      <c r="A33" s="1"/>
      <c r="B33" s="1"/>
      <c r="C33" s="1"/>
      <c r="D33" s="1"/>
      <c r="E33" s="1"/>
      <c r="F33" s="1"/>
      <c r="G33" s="1"/>
    </row>
    <row r="34" spans="1:7" ht="19.5" customHeight="1" x14ac:dyDescent="0.2">
      <c r="A34" s="1"/>
      <c r="B34" s="1"/>
      <c r="C34" s="1"/>
      <c r="D34" s="1"/>
      <c r="E34" s="1"/>
      <c r="F34" s="1"/>
      <c r="G34" s="1"/>
    </row>
    <row r="35" spans="1:7" ht="19.5" customHeight="1" x14ac:dyDescent="0.2">
      <c r="A35" s="1"/>
      <c r="B35" s="1"/>
      <c r="C35" s="1"/>
      <c r="D35" s="1"/>
      <c r="E35" s="1"/>
      <c r="F35" s="1"/>
      <c r="G35" s="1"/>
    </row>
    <row r="36" spans="1:7" ht="19.5" customHeight="1" x14ac:dyDescent="0.2">
      <c r="A36" s="1"/>
      <c r="B36" s="1"/>
      <c r="C36" s="1"/>
      <c r="D36" s="1"/>
      <c r="E36" s="1"/>
      <c r="F36" s="1"/>
      <c r="G36" s="1"/>
    </row>
    <row r="37" spans="1:7" ht="19.5" customHeight="1" x14ac:dyDescent="0.2">
      <c r="A37" s="1"/>
      <c r="B37" s="1"/>
      <c r="C37" s="1"/>
      <c r="D37" s="1"/>
      <c r="E37" s="1"/>
      <c r="F37" s="1"/>
      <c r="G37" s="1"/>
    </row>
    <row r="38" spans="1:7" ht="19.5" customHeight="1" x14ac:dyDescent="0.2">
      <c r="A38" s="1"/>
      <c r="B38" s="1"/>
      <c r="C38" s="1"/>
      <c r="D38" s="1"/>
      <c r="E38" s="1"/>
      <c r="F38" s="1"/>
      <c r="G38" s="1"/>
    </row>
    <row r="39" spans="1:7" ht="19.5" customHeight="1" x14ac:dyDescent="0.2">
      <c r="A39" s="1"/>
      <c r="B39" s="1"/>
      <c r="C39" s="1"/>
      <c r="D39" s="1"/>
      <c r="E39" s="1"/>
      <c r="F39" s="1"/>
      <c r="G39" s="1"/>
    </row>
    <row r="40" spans="1:7" ht="19.5" customHeight="1" x14ac:dyDescent="0.2">
      <c r="A40" s="1"/>
      <c r="B40" s="1"/>
      <c r="C40" s="1"/>
      <c r="D40" s="1"/>
      <c r="E40" s="1"/>
      <c r="F40" s="1"/>
      <c r="G40" s="1"/>
    </row>
    <row r="41" spans="1:7" ht="19.5" customHeight="1" x14ac:dyDescent="0.2">
      <c r="A41" s="1"/>
      <c r="B41" s="1"/>
      <c r="C41" s="1"/>
      <c r="D41" s="1"/>
      <c r="E41" s="1"/>
      <c r="F41" s="1"/>
      <c r="G41" s="1"/>
    </row>
    <row r="42" spans="1:7" ht="19.5" customHeight="1" x14ac:dyDescent="0.2">
      <c r="A42" s="1"/>
      <c r="B42" s="1"/>
      <c r="C42" s="1"/>
      <c r="D42" s="1"/>
      <c r="E42" s="1"/>
      <c r="F42" s="1"/>
      <c r="G42" s="1"/>
    </row>
    <row r="43" spans="1:7" ht="19.5" customHeight="1" x14ac:dyDescent="0.2">
      <c r="A43" s="1"/>
      <c r="B43" s="1"/>
      <c r="C43" s="1"/>
      <c r="D43" s="1"/>
      <c r="E43" s="1"/>
      <c r="F43" s="1"/>
      <c r="G43" s="1"/>
    </row>
    <row r="44" spans="1:7" ht="19.5" customHeight="1" x14ac:dyDescent="0.2">
      <c r="A44" s="1"/>
      <c r="B44" s="1"/>
      <c r="C44" s="1"/>
      <c r="D44" s="1"/>
      <c r="E44" s="1"/>
      <c r="F44" s="1"/>
      <c r="G44" s="1"/>
    </row>
    <row r="45" spans="1:7" ht="19.5" customHeight="1" x14ac:dyDescent="0.2">
      <c r="A45" s="1"/>
      <c r="B45" s="1"/>
      <c r="C45" s="1"/>
      <c r="D45" s="1"/>
      <c r="E45" s="1"/>
      <c r="F45" s="1"/>
      <c r="G45" s="1"/>
    </row>
    <row r="46" spans="1:7" ht="19.5" customHeight="1" x14ac:dyDescent="0.2">
      <c r="A46" s="1"/>
      <c r="B46" s="1"/>
      <c r="C46" s="1"/>
      <c r="D46" s="1"/>
      <c r="E46" s="1"/>
      <c r="F46" s="1"/>
      <c r="G46" s="1"/>
    </row>
    <row r="47" spans="1:7" ht="19.5" customHeight="1" x14ac:dyDescent="0.2">
      <c r="A47" s="1"/>
      <c r="B47" s="1"/>
      <c r="C47" s="1"/>
      <c r="D47" s="1"/>
      <c r="E47" s="1"/>
      <c r="F47" s="1"/>
      <c r="G47" s="1"/>
    </row>
    <row r="48" spans="1:7" ht="19.5" customHeight="1" x14ac:dyDescent="0.2">
      <c r="A48" s="1"/>
      <c r="B48" s="1"/>
      <c r="C48" s="1"/>
      <c r="D48" s="1"/>
      <c r="E48" s="1"/>
      <c r="F48" s="1"/>
      <c r="G48" s="1"/>
    </row>
    <row r="49" spans="1:7" ht="19.5" customHeight="1" x14ac:dyDescent="0.2">
      <c r="A49" s="1"/>
      <c r="B49" s="1"/>
      <c r="C49" s="1"/>
      <c r="D49" s="1"/>
      <c r="E49" s="1"/>
      <c r="F49" s="1"/>
      <c r="G49" s="1"/>
    </row>
    <row r="50" spans="1:7" ht="19.5" customHeight="1" x14ac:dyDescent="0.2">
      <c r="A50" s="1"/>
      <c r="B50" s="1"/>
      <c r="C50" s="1"/>
      <c r="D50" s="1"/>
      <c r="E50" s="1"/>
      <c r="F50" s="1"/>
      <c r="G50" s="1"/>
    </row>
    <row r="51" spans="1:7" ht="19.5" customHeight="1" x14ac:dyDescent="0.2">
      <c r="A51" s="1"/>
      <c r="B51" s="1"/>
      <c r="C51" s="1"/>
      <c r="D51" s="1"/>
      <c r="E51" s="1"/>
      <c r="F51" s="1"/>
      <c r="G51" s="1"/>
    </row>
    <row r="52" spans="1:7" ht="19.5" customHeight="1" x14ac:dyDescent="0.2">
      <c r="A52" s="1"/>
      <c r="B52" s="1"/>
      <c r="C52" s="1"/>
      <c r="D52" s="1"/>
      <c r="E52" s="1"/>
      <c r="F52" s="1"/>
      <c r="G52" s="1"/>
    </row>
    <row r="53" spans="1:7" ht="19.5" customHeight="1" x14ac:dyDescent="0.2">
      <c r="A53" s="1"/>
      <c r="B53" s="1"/>
      <c r="C53" s="1"/>
      <c r="D53" s="1"/>
      <c r="E53" s="1"/>
      <c r="F53" s="1"/>
      <c r="G53" s="1"/>
    </row>
    <row r="54" spans="1:7" ht="19.5" customHeight="1" x14ac:dyDescent="0.2">
      <c r="A54" s="1"/>
      <c r="B54" s="1"/>
      <c r="C54" s="1"/>
      <c r="D54" s="1"/>
      <c r="E54" s="1"/>
      <c r="F54" s="1"/>
      <c r="G54" s="1"/>
    </row>
    <row r="55" spans="1:7" ht="19.5" customHeight="1" x14ac:dyDescent="0.2">
      <c r="A55" s="1"/>
      <c r="B55" s="1"/>
      <c r="C55" s="1"/>
      <c r="D55" s="1"/>
      <c r="E55" s="1"/>
      <c r="F55" s="1"/>
      <c r="G55" s="1"/>
    </row>
    <row r="56" spans="1:7" ht="19.5" customHeight="1" x14ac:dyDescent="0.2">
      <c r="A56" s="1"/>
      <c r="B56" s="1"/>
      <c r="C56" s="1"/>
      <c r="D56" s="1"/>
      <c r="E56" s="1"/>
      <c r="F56" s="1"/>
      <c r="G56" s="1"/>
    </row>
    <row r="57" spans="1:7" ht="19.5" customHeight="1" x14ac:dyDescent="0.2">
      <c r="A57" s="1"/>
      <c r="B57" s="1"/>
      <c r="C57" s="1"/>
      <c r="D57" s="1"/>
      <c r="E57" s="1"/>
      <c r="F57" s="1"/>
      <c r="G57" s="1"/>
    </row>
    <row r="58" spans="1:7" ht="19.5" customHeight="1" x14ac:dyDescent="0.2">
      <c r="A58" s="1"/>
      <c r="B58" s="1"/>
      <c r="C58" s="1"/>
      <c r="D58" s="1"/>
      <c r="E58" s="1"/>
      <c r="F58" s="1"/>
      <c r="G58" s="1"/>
    </row>
    <row r="59" spans="1:7" ht="19.5" customHeight="1" x14ac:dyDescent="0.2">
      <c r="A59" s="1"/>
      <c r="B59" s="1"/>
      <c r="C59" s="1"/>
      <c r="D59" s="1"/>
      <c r="E59" s="1"/>
      <c r="F59" s="1"/>
      <c r="G59" s="1"/>
    </row>
    <row r="60" spans="1:7" ht="19.5" customHeight="1" x14ac:dyDescent="0.2">
      <c r="A60" s="1"/>
      <c r="B60" s="1"/>
      <c r="C60" s="1"/>
      <c r="D60" s="1"/>
      <c r="E60" s="1"/>
      <c r="F60" s="1"/>
      <c r="G60" s="1"/>
    </row>
    <row r="61" spans="1:7" ht="19.5" customHeight="1" x14ac:dyDescent="0.2">
      <c r="A61" s="1"/>
      <c r="B61" s="1"/>
      <c r="C61" s="1"/>
      <c r="D61" s="1"/>
      <c r="E61" s="1"/>
      <c r="F61" s="1"/>
      <c r="G61" s="1"/>
    </row>
    <row r="62" spans="1:7" ht="19.5" customHeight="1" x14ac:dyDescent="0.2">
      <c r="A62" s="1"/>
      <c r="B62" s="1"/>
      <c r="C62" s="1"/>
      <c r="D62" s="1"/>
      <c r="E62" s="1"/>
      <c r="F62" s="1"/>
      <c r="G62" s="1"/>
    </row>
    <row r="63" spans="1:7" ht="19.5" customHeight="1" x14ac:dyDescent="0.2">
      <c r="A63" s="1"/>
      <c r="B63" s="1"/>
      <c r="C63" s="1"/>
      <c r="D63" s="1"/>
      <c r="E63" s="1"/>
      <c r="F63" s="1"/>
      <c r="G63" s="1"/>
    </row>
    <row r="64" spans="1:7" ht="19.5" customHeight="1" x14ac:dyDescent="0.2">
      <c r="A64" s="1"/>
      <c r="B64" s="1"/>
      <c r="C64" s="1"/>
      <c r="D64" s="1"/>
      <c r="E64" s="1"/>
      <c r="F64" s="1"/>
      <c r="G64" s="1"/>
    </row>
    <row r="65" spans="1:7" ht="19.5" customHeight="1" x14ac:dyDescent="0.2">
      <c r="A65" s="1"/>
      <c r="B65" s="1"/>
      <c r="C65" s="1"/>
      <c r="D65" s="1"/>
      <c r="E65" s="1"/>
      <c r="F65" s="1"/>
      <c r="G65" s="1"/>
    </row>
    <row r="66" spans="1:7" ht="19.5" customHeight="1" x14ac:dyDescent="0.2">
      <c r="A66" s="1"/>
      <c r="B66" s="1"/>
      <c r="C66" s="1"/>
      <c r="D66" s="1"/>
      <c r="E66" s="1"/>
      <c r="F66" s="1"/>
      <c r="G66" s="1"/>
    </row>
    <row r="67" spans="1:7" ht="19.5" customHeight="1" x14ac:dyDescent="0.2">
      <c r="A67" s="1"/>
      <c r="B67" s="1"/>
      <c r="C67" s="1"/>
      <c r="D67" s="1"/>
      <c r="E67" s="1"/>
      <c r="F67" s="1"/>
      <c r="G67" s="1"/>
    </row>
    <row r="68" spans="1:7" ht="19.5" customHeight="1" x14ac:dyDescent="0.2">
      <c r="A68" s="1"/>
      <c r="B68" s="1"/>
      <c r="C68" s="1"/>
      <c r="D68" s="1"/>
      <c r="E68" s="1"/>
      <c r="F68" s="1"/>
      <c r="G68" s="1"/>
    </row>
    <row r="69" spans="1:7" ht="19.5" customHeight="1" x14ac:dyDescent="0.2">
      <c r="A69" s="1"/>
      <c r="B69" s="1"/>
      <c r="C69" s="1"/>
      <c r="D69" s="1"/>
      <c r="E69" s="1"/>
      <c r="F69" s="1"/>
      <c r="G69" s="1"/>
    </row>
    <row r="70" spans="1:7" ht="19.5" customHeight="1" x14ac:dyDescent="0.2">
      <c r="A70" s="1"/>
      <c r="B70" s="1"/>
      <c r="C70" s="1"/>
      <c r="D70" s="1"/>
      <c r="E70" s="1"/>
      <c r="F70" s="1"/>
      <c r="G70" s="1"/>
    </row>
    <row r="71" spans="1:7" ht="19.5" customHeight="1" x14ac:dyDescent="0.2">
      <c r="A71" s="1"/>
      <c r="B71" s="1"/>
      <c r="C71" s="1"/>
      <c r="D71" s="1"/>
      <c r="E71" s="1"/>
      <c r="F71" s="1"/>
      <c r="G71" s="1"/>
    </row>
    <row r="72" spans="1:7" ht="19.5" customHeight="1" x14ac:dyDescent="0.2">
      <c r="A72" s="1"/>
      <c r="B72" s="1"/>
      <c r="C72" s="1"/>
      <c r="D72" s="1"/>
      <c r="E72" s="1"/>
      <c r="F72" s="1"/>
      <c r="G72" s="1"/>
    </row>
    <row r="73" spans="1:7" ht="19.5" customHeight="1" x14ac:dyDescent="0.2">
      <c r="A73" s="1"/>
      <c r="B73" s="1"/>
      <c r="C73" s="1"/>
      <c r="D73" s="1"/>
      <c r="E73" s="1"/>
      <c r="F73" s="1"/>
      <c r="G73" s="1"/>
    </row>
    <row r="74" spans="1:7" ht="19.5" customHeight="1" x14ac:dyDescent="0.2">
      <c r="A74" s="1"/>
      <c r="B74" s="1"/>
      <c r="C74" s="1"/>
      <c r="D74" s="1"/>
      <c r="E74" s="1"/>
      <c r="F74" s="1"/>
      <c r="G74" s="1"/>
    </row>
    <row r="75" spans="1:7" ht="19.5" customHeight="1" x14ac:dyDescent="0.2">
      <c r="A75" s="1"/>
      <c r="B75" s="1"/>
      <c r="C75" s="1"/>
      <c r="D75" s="1"/>
      <c r="E75" s="1"/>
      <c r="F75" s="1"/>
      <c r="G75" s="1"/>
    </row>
    <row r="76" spans="1:7" ht="19.5" customHeight="1" x14ac:dyDescent="0.2">
      <c r="A76" s="1"/>
      <c r="B76" s="1"/>
      <c r="C76" s="1"/>
      <c r="D76" s="1"/>
      <c r="E76" s="1"/>
      <c r="F76" s="1"/>
      <c r="G76" s="1"/>
    </row>
    <row r="77" spans="1:7" ht="19.5" customHeight="1" x14ac:dyDescent="0.2">
      <c r="A77" s="1"/>
      <c r="B77" s="1"/>
      <c r="C77" s="1"/>
      <c r="D77" s="1"/>
      <c r="E77" s="1"/>
      <c r="F77" s="1"/>
      <c r="G77" s="1"/>
    </row>
    <row r="78" spans="1:7" ht="19.5" customHeight="1" x14ac:dyDescent="0.2">
      <c r="A78" s="1"/>
      <c r="B78" s="1"/>
      <c r="C78" s="1"/>
      <c r="D78" s="1"/>
      <c r="E78" s="1"/>
      <c r="F78" s="1"/>
      <c r="G78" s="1"/>
    </row>
    <row r="79" spans="1:7" ht="19.5" customHeight="1" x14ac:dyDescent="0.2">
      <c r="A79" s="1"/>
      <c r="B79" s="1"/>
      <c r="C79" s="1"/>
      <c r="D79" s="1"/>
      <c r="E79" s="1"/>
      <c r="F79" s="1"/>
      <c r="G79" s="1"/>
    </row>
    <row r="80" spans="1:7" ht="19.5" customHeight="1" x14ac:dyDescent="0.2">
      <c r="A80" s="1"/>
      <c r="B80" s="1"/>
      <c r="C80" s="1"/>
      <c r="D80" s="1"/>
      <c r="E80" s="1"/>
      <c r="F80" s="1"/>
      <c r="G80" s="1"/>
    </row>
    <row r="81" spans="1:7" ht="19.5" customHeight="1" x14ac:dyDescent="0.2">
      <c r="A81" s="1"/>
      <c r="B81" s="1"/>
      <c r="C81" s="1"/>
      <c r="D81" s="1"/>
      <c r="E81" s="1"/>
      <c r="F81" s="1"/>
      <c r="G81" s="1"/>
    </row>
    <row r="82" spans="1:7" ht="19.5" customHeight="1" x14ac:dyDescent="0.2">
      <c r="A82" s="1"/>
      <c r="B82" s="1"/>
      <c r="C82" s="1"/>
      <c r="D82" s="1"/>
      <c r="E82" s="1"/>
      <c r="F82" s="1"/>
      <c r="G82" s="1"/>
    </row>
    <row r="83" spans="1:7" ht="19.5" customHeight="1" x14ac:dyDescent="0.2">
      <c r="A83" s="1"/>
      <c r="B83" s="1"/>
      <c r="C83" s="1"/>
      <c r="D83" s="1"/>
      <c r="E83" s="1"/>
      <c r="F83" s="1"/>
      <c r="G83" s="1"/>
    </row>
    <row r="84" spans="1:7" ht="19.5" customHeight="1" x14ac:dyDescent="0.2">
      <c r="A84" s="1"/>
      <c r="B84" s="1"/>
      <c r="C84" s="1"/>
      <c r="D84" s="1"/>
      <c r="E84" s="1"/>
      <c r="F84" s="1"/>
      <c r="G84" s="1"/>
    </row>
    <row r="85" spans="1:7" ht="19.5" customHeight="1" x14ac:dyDescent="0.2">
      <c r="A85" s="1"/>
      <c r="B85" s="1"/>
      <c r="C85" s="1"/>
      <c r="D85" s="1"/>
      <c r="E85" s="1"/>
      <c r="F85" s="1"/>
      <c r="G85" s="1"/>
    </row>
    <row r="86" spans="1:7" ht="19.5" customHeight="1" x14ac:dyDescent="0.2">
      <c r="A86" s="1"/>
      <c r="B86" s="1"/>
      <c r="C86" s="1"/>
      <c r="D86" s="1"/>
      <c r="E86" s="1"/>
      <c r="F86" s="1"/>
      <c r="G86" s="1"/>
    </row>
    <row r="87" spans="1:7" ht="19.5" customHeight="1" x14ac:dyDescent="0.2">
      <c r="A87" s="1"/>
      <c r="B87" s="1"/>
      <c r="C87" s="1"/>
      <c r="D87" s="1"/>
      <c r="E87" s="1"/>
      <c r="F87" s="1"/>
      <c r="G87" s="1"/>
    </row>
    <row r="88" spans="1:7" ht="19.5" customHeight="1" x14ac:dyDescent="0.2">
      <c r="A88" s="1"/>
      <c r="B88" s="1"/>
      <c r="C88" s="1"/>
      <c r="D88" s="1"/>
      <c r="E88" s="1"/>
      <c r="F88" s="1"/>
      <c r="G88" s="1"/>
    </row>
    <row r="89" spans="1:7" ht="19.5" customHeight="1" x14ac:dyDescent="0.2">
      <c r="A89" s="1"/>
      <c r="B89" s="1"/>
      <c r="C89" s="1"/>
      <c r="D89" s="1"/>
      <c r="E89" s="1"/>
      <c r="F89" s="1"/>
      <c r="G89" s="1"/>
    </row>
    <row r="90" spans="1:7" ht="19.5" customHeight="1" x14ac:dyDescent="0.2">
      <c r="A90" s="1"/>
      <c r="B90" s="1"/>
      <c r="C90" s="1"/>
      <c r="D90" s="1"/>
      <c r="E90" s="1"/>
      <c r="F90" s="1"/>
      <c r="G90" s="1"/>
    </row>
    <row r="91" spans="1:7" ht="19.5" customHeight="1" x14ac:dyDescent="0.2">
      <c r="A91" s="1"/>
      <c r="B91" s="1"/>
      <c r="C91" s="1"/>
      <c r="D91" s="1"/>
      <c r="E91" s="1"/>
      <c r="F91" s="1"/>
      <c r="G91" s="1"/>
    </row>
    <row r="92" spans="1:7" ht="19.5" customHeight="1" x14ac:dyDescent="0.2">
      <c r="A92" s="1"/>
      <c r="B92" s="1"/>
      <c r="C92" s="1"/>
      <c r="D92" s="1"/>
      <c r="E92" s="1"/>
      <c r="F92" s="1"/>
      <c r="G92" s="1"/>
    </row>
    <row r="93" spans="1:7" ht="19.5" customHeight="1" x14ac:dyDescent="0.2">
      <c r="A93" s="1"/>
      <c r="B93" s="1"/>
      <c r="C93" s="1"/>
      <c r="D93" s="1"/>
      <c r="E93" s="1"/>
      <c r="F93" s="1"/>
      <c r="G93" s="1"/>
    </row>
    <row r="94" spans="1:7" ht="19.5" customHeight="1" x14ac:dyDescent="0.2">
      <c r="A94" s="1"/>
      <c r="B94" s="1"/>
      <c r="C94" s="1"/>
      <c r="D94" s="1"/>
      <c r="E94" s="1"/>
      <c r="F94" s="1"/>
      <c r="G94" s="1"/>
    </row>
    <row r="95" spans="1:7" ht="19.5" customHeight="1" x14ac:dyDescent="0.2">
      <c r="A95" s="1"/>
      <c r="B95" s="1"/>
      <c r="C95" s="1"/>
      <c r="D95" s="1"/>
      <c r="E95" s="1"/>
      <c r="F95" s="1"/>
      <c r="G95" s="1"/>
    </row>
    <row r="96" spans="1:7" ht="19.5" customHeight="1" x14ac:dyDescent="0.2">
      <c r="A96" s="1"/>
      <c r="B96" s="1"/>
      <c r="C96" s="1"/>
      <c r="D96" s="1"/>
      <c r="E96" s="1"/>
      <c r="F96" s="1"/>
      <c r="G96" s="1"/>
    </row>
    <row r="97" spans="1:7" ht="19.5" customHeight="1" x14ac:dyDescent="0.2">
      <c r="A97" s="1"/>
      <c r="B97" s="1"/>
      <c r="C97" s="1"/>
      <c r="D97" s="1"/>
      <c r="E97" s="1"/>
      <c r="F97" s="1"/>
      <c r="G97" s="1"/>
    </row>
    <row r="98" spans="1:7" ht="19.5" customHeight="1" x14ac:dyDescent="0.2">
      <c r="A98" s="1"/>
      <c r="B98" s="1"/>
      <c r="C98" s="1"/>
      <c r="D98" s="1"/>
      <c r="E98" s="1"/>
      <c r="F98" s="1"/>
      <c r="G98" s="1"/>
    </row>
    <row r="99" spans="1:7" ht="19.5" customHeight="1" x14ac:dyDescent="0.2">
      <c r="A99" s="1"/>
      <c r="B99" s="1"/>
      <c r="C99" s="1"/>
      <c r="D99" s="1"/>
      <c r="E99" s="1"/>
      <c r="F99" s="1"/>
      <c r="G99" s="1"/>
    </row>
    <row r="100" spans="1:7" ht="19.5" customHeight="1" x14ac:dyDescent="0.2">
      <c r="A100" s="1"/>
      <c r="B100" s="1"/>
      <c r="C100" s="1"/>
      <c r="D100" s="1"/>
      <c r="E100" s="1"/>
      <c r="F100" s="1"/>
      <c r="G100" s="1"/>
    </row>
    <row r="101" spans="1:7" ht="19.5" customHeight="1" x14ac:dyDescent="0.2">
      <c r="A101" s="1"/>
      <c r="B101" s="1"/>
      <c r="C101" s="1"/>
      <c r="D101" s="1"/>
      <c r="E101" s="1"/>
      <c r="F101" s="1"/>
      <c r="G101" s="1"/>
    </row>
    <row r="102" spans="1:7" ht="19.5" customHeight="1" x14ac:dyDescent="0.2">
      <c r="A102" s="1"/>
      <c r="B102" s="1"/>
      <c r="C102" s="1"/>
      <c r="D102" s="1"/>
      <c r="E102" s="1"/>
      <c r="F102" s="1"/>
      <c r="G102" s="1"/>
    </row>
    <row r="103" spans="1:7" ht="19.5" customHeight="1" x14ac:dyDescent="0.2">
      <c r="A103" s="1"/>
      <c r="B103" s="1"/>
      <c r="C103" s="1"/>
      <c r="D103" s="1"/>
      <c r="E103" s="1"/>
      <c r="F103" s="1"/>
      <c r="G103" s="1"/>
    </row>
    <row r="104" spans="1:7" ht="19.5" customHeight="1" x14ac:dyDescent="0.2">
      <c r="A104" s="1"/>
      <c r="B104" s="1"/>
      <c r="C104" s="1"/>
      <c r="D104" s="1"/>
      <c r="E104" s="1"/>
      <c r="F104" s="1"/>
      <c r="G104" s="1"/>
    </row>
    <row r="105" spans="1:7" ht="19.5" customHeight="1" x14ac:dyDescent="0.2">
      <c r="A105" s="1"/>
      <c r="B105" s="1"/>
      <c r="C105" s="1"/>
      <c r="D105" s="1"/>
      <c r="E105" s="1"/>
      <c r="F105" s="1"/>
      <c r="G105" s="1"/>
    </row>
    <row r="106" spans="1:7" ht="19.5" customHeight="1" x14ac:dyDescent="0.2">
      <c r="A106" s="1"/>
      <c r="B106" s="1"/>
      <c r="C106" s="1"/>
      <c r="D106" s="1"/>
      <c r="E106" s="1"/>
      <c r="F106" s="1"/>
      <c r="G106" s="1"/>
    </row>
    <row r="107" spans="1:7" ht="19.5" customHeight="1" x14ac:dyDescent="0.2">
      <c r="A107" s="1"/>
      <c r="B107" s="1"/>
      <c r="C107" s="1"/>
      <c r="D107" s="1"/>
      <c r="E107" s="1"/>
      <c r="F107" s="1"/>
      <c r="G107" s="1"/>
    </row>
    <row r="108" spans="1:7" ht="19.5" customHeight="1" x14ac:dyDescent="0.2">
      <c r="A108" s="1"/>
      <c r="B108" s="1"/>
      <c r="C108" s="1"/>
      <c r="D108" s="1"/>
      <c r="E108" s="1"/>
      <c r="F108" s="1"/>
      <c r="G108" s="1"/>
    </row>
    <row r="109" spans="1:7" ht="19.5" customHeight="1" x14ac:dyDescent="0.2">
      <c r="A109" s="1"/>
      <c r="B109" s="1"/>
      <c r="C109" s="1"/>
      <c r="D109" s="1"/>
      <c r="E109" s="1"/>
      <c r="F109" s="1"/>
      <c r="G109" s="1"/>
    </row>
    <row r="110" spans="1:7" ht="19.5" customHeight="1" x14ac:dyDescent="0.2">
      <c r="A110" s="1"/>
      <c r="B110" s="1"/>
      <c r="C110" s="1"/>
      <c r="D110" s="1"/>
      <c r="E110" s="1"/>
      <c r="F110" s="1"/>
      <c r="G110" s="1"/>
    </row>
    <row r="111" spans="1:7" ht="15.75" customHeight="1" x14ac:dyDescent="0.2">
      <c r="A111" s="1"/>
      <c r="B111" s="1"/>
      <c r="C111" s="1"/>
      <c r="D111" s="1"/>
      <c r="E111" s="1"/>
      <c r="F111" s="1"/>
      <c r="G111" s="1"/>
    </row>
    <row r="112" spans="1:7" ht="15.75" customHeight="1" x14ac:dyDescent="0.2">
      <c r="A112" s="1"/>
      <c r="B112" s="1"/>
      <c r="C112" s="1"/>
      <c r="D112" s="1"/>
      <c r="E112" s="1"/>
      <c r="F112" s="1"/>
      <c r="G112" s="1"/>
    </row>
    <row r="113" spans="1:7" ht="15.75" customHeight="1" x14ac:dyDescent="0.2">
      <c r="A113" s="1"/>
      <c r="B113" s="1"/>
      <c r="C113" s="1"/>
      <c r="D113" s="1"/>
      <c r="E113" s="1"/>
      <c r="F113" s="1"/>
      <c r="G113" s="1"/>
    </row>
    <row r="114" spans="1:7" ht="15.75" customHeight="1" x14ac:dyDescent="0.2">
      <c r="A114" s="1"/>
      <c r="B114" s="1"/>
      <c r="C114" s="1"/>
      <c r="D114" s="1"/>
      <c r="E114" s="1"/>
      <c r="F114" s="1"/>
      <c r="G114" s="1"/>
    </row>
    <row r="115" spans="1:7" ht="15.75" customHeight="1" x14ac:dyDescent="0.2">
      <c r="A115" s="1"/>
      <c r="B115" s="1"/>
      <c r="C115" s="1"/>
      <c r="D115" s="1"/>
      <c r="E115" s="1"/>
      <c r="F115" s="1"/>
      <c r="G115" s="1"/>
    </row>
    <row r="116" spans="1:7" ht="15.75" customHeight="1" x14ac:dyDescent="0.2">
      <c r="A116" s="1"/>
      <c r="B116" s="1"/>
      <c r="C116" s="1"/>
      <c r="D116" s="1"/>
      <c r="E116" s="1"/>
      <c r="F116" s="1"/>
      <c r="G116" s="1"/>
    </row>
    <row r="117" spans="1:7" ht="15.75" customHeight="1" x14ac:dyDescent="0.2">
      <c r="A117" s="1"/>
      <c r="B117" s="1"/>
      <c r="C117" s="1"/>
      <c r="D117" s="1"/>
      <c r="E117" s="1"/>
      <c r="F117" s="1"/>
      <c r="G117" s="1"/>
    </row>
    <row r="118" spans="1:7" ht="15.75" customHeight="1" x14ac:dyDescent="0.2">
      <c r="A118" s="1"/>
      <c r="B118" s="1"/>
      <c r="C118" s="1"/>
      <c r="D118" s="1"/>
      <c r="E118" s="1"/>
      <c r="F118" s="1"/>
      <c r="G118" s="1"/>
    </row>
    <row r="119" spans="1:7" ht="15.75" customHeight="1" x14ac:dyDescent="0.2">
      <c r="A119" s="1"/>
      <c r="B119" s="1"/>
      <c r="C119" s="1"/>
      <c r="D119" s="1"/>
      <c r="E119" s="1"/>
      <c r="F119" s="1"/>
      <c r="G119" s="1"/>
    </row>
    <row r="120" spans="1:7" ht="15.75" customHeight="1" x14ac:dyDescent="0.2">
      <c r="A120" s="1"/>
      <c r="B120" s="1"/>
      <c r="C120" s="1"/>
      <c r="D120" s="1"/>
      <c r="E120" s="1"/>
      <c r="F120" s="1"/>
      <c r="G120" s="1"/>
    </row>
    <row r="121" spans="1:7" ht="15.75" customHeight="1" x14ac:dyDescent="0.2">
      <c r="A121" s="1"/>
      <c r="B121" s="1"/>
      <c r="C121" s="1"/>
      <c r="D121" s="1"/>
      <c r="E121" s="1"/>
      <c r="F121" s="1"/>
      <c r="G121" s="1"/>
    </row>
    <row r="122" spans="1:7" ht="15.75" customHeight="1" x14ac:dyDescent="0.2">
      <c r="A122" s="1"/>
      <c r="B122" s="1"/>
      <c r="C122" s="1"/>
      <c r="D122" s="1"/>
      <c r="E122" s="1"/>
      <c r="F122" s="1"/>
      <c r="G122" s="1"/>
    </row>
    <row r="123" spans="1:7" ht="15.75" customHeight="1" x14ac:dyDescent="0.2">
      <c r="A123" s="1"/>
      <c r="B123" s="1"/>
      <c r="C123" s="1"/>
      <c r="D123" s="1"/>
      <c r="E123" s="1"/>
      <c r="F123" s="1"/>
      <c r="G123" s="1"/>
    </row>
    <row r="124" spans="1:7" ht="15.75" customHeight="1" x14ac:dyDescent="0.2">
      <c r="A124" s="1"/>
      <c r="B124" s="1"/>
      <c r="C124" s="1"/>
      <c r="D124" s="1"/>
      <c r="E124" s="1"/>
      <c r="F124" s="1"/>
      <c r="G124" s="1"/>
    </row>
    <row r="125" spans="1:7" ht="15.75" customHeight="1" x14ac:dyDescent="0.2">
      <c r="A125" s="1"/>
      <c r="B125" s="1"/>
      <c r="C125" s="1"/>
      <c r="D125" s="1"/>
      <c r="E125" s="1"/>
      <c r="F125" s="1"/>
      <c r="G125" s="1"/>
    </row>
    <row r="126" spans="1:7" ht="15.75" customHeight="1" x14ac:dyDescent="0.2">
      <c r="A126" s="1"/>
      <c r="B126" s="1"/>
      <c r="C126" s="1"/>
      <c r="D126" s="1"/>
      <c r="E126" s="1"/>
      <c r="F126" s="1"/>
      <c r="G126" s="1"/>
    </row>
    <row r="127" spans="1:7" ht="15.75" customHeight="1" x14ac:dyDescent="0.2">
      <c r="A127" s="1"/>
      <c r="B127" s="1"/>
      <c r="C127" s="1"/>
      <c r="D127" s="1"/>
      <c r="E127" s="1"/>
      <c r="F127" s="1"/>
      <c r="G127" s="1"/>
    </row>
    <row r="128" spans="1:7" ht="15.75" customHeight="1" x14ac:dyDescent="0.2">
      <c r="A128" s="1"/>
      <c r="B128" s="1"/>
      <c r="C128" s="1"/>
      <c r="D128" s="1"/>
      <c r="E128" s="1"/>
      <c r="F128" s="1"/>
      <c r="G128" s="1"/>
    </row>
    <row r="129" spans="1:7" ht="15.75" customHeight="1" x14ac:dyDescent="0.2">
      <c r="A129" s="1"/>
      <c r="B129" s="1"/>
      <c r="C129" s="1"/>
      <c r="D129" s="1"/>
      <c r="E129" s="1"/>
      <c r="F129" s="1"/>
      <c r="G129" s="1"/>
    </row>
    <row r="130" spans="1:7" ht="15.75" customHeight="1" x14ac:dyDescent="0.2">
      <c r="A130" s="1"/>
      <c r="B130" s="1"/>
      <c r="C130" s="1"/>
      <c r="D130" s="1"/>
      <c r="E130" s="1"/>
      <c r="F130" s="1"/>
      <c r="G130" s="1"/>
    </row>
    <row r="131" spans="1:7" ht="15.75" customHeight="1" x14ac:dyDescent="0.2">
      <c r="A131" s="1"/>
      <c r="B131" s="1"/>
      <c r="C131" s="1"/>
      <c r="D131" s="1"/>
      <c r="E131" s="1"/>
      <c r="F131" s="1"/>
      <c r="G131" s="1"/>
    </row>
    <row r="132" spans="1:7" ht="15.75" customHeight="1" x14ac:dyDescent="0.2">
      <c r="A132" s="1"/>
      <c r="B132" s="1"/>
      <c r="C132" s="1"/>
      <c r="D132" s="1"/>
      <c r="E132" s="1"/>
      <c r="F132" s="1"/>
      <c r="G132" s="1"/>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row r="222" spans="1:7" ht="15.75" customHeight="1" x14ac:dyDescent="0.2"/>
    <row r="223" spans="1:7" ht="15.75" customHeight="1" x14ac:dyDescent="0.2"/>
    <row r="224" spans="1: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
    <mergeCell ref="C7:G7"/>
    <mergeCell ref="C8:G8"/>
    <mergeCell ref="C9:G9"/>
    <mergeCell ref="B1:G1"/>
    <mergeCell ref="C3:G3"/>
    <mergeCell ref="C4:G4"/>
    <mergeCell ref="C5:G5"/>
    <mergeCell ref="C6:G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H1000"/>
  <sheetViews>
    <sheetView workbookViewId="0"/>
  </sheetViews>
  <sheetFormatPr defaultColWidth="12.5703125" defaultRowHeight="15" customHeight="1" x14ac:dyDescent="0.2"/>
  <cols>
    <col min="1" max="1" width="3.42578125" customWidth="1"/>
    <col min="2" max="2" width="24.85546875" customWidth="1"/>
    <col min="3" max="3" width="83.7109375" customWidth="1"/>
    <col min="4" max="4" width="3.42578125" customWidth="1"/>
    <col min="5" max="5" width="14.140625" customWidth="1"/>
    <col min="6" max="7" width="9" customWidth="1"/>
  </cols>
  <sheetData>
    <row r="1" spans="1:8" ht="22.5" customHeight="1" x14ac:dyDescent="0.25">
      <c r="A1" s="1"/>
      <c r="B1" s="626" t="s">
        <v>359</v>
      </c>
      <c r="C1" s="618"/>
      <c r="D1" s="618"/>
      <c r="E1" s="618"/>
      <c r="F1" s="618"/>
      <c r="G1" s="618"/>
    </row>
    <row r="2" spans="1:8" ht="22.5" customHeight="1" x14ac:dyDescent="0.2">
      <c r="A2" s="1"/>
      <c r="B2" s="1"/>
      <c r="C2" s="1"/>
      <c r="D2" s="1"/>
      <c r="E2" s="1"/>
      <c r="F2" s="1"/>
      <c r="G2" s="1"/>
    </row>
    <row r="3" spans="1:8" ht="22.5" customHeight="1" x14ac:dyDescent="0.2">
      <c r="A3" s="1"/>
      <c r="B3" s="137" t="s">
        <v>322</v>
      </c>
      <c r="C3" s="625" t="s">
        <v>49</v>
      </c>
      <c r="D3" s="620"/>
      <c r="E3" s="620"/>
      <c r="F3" s="620"/>
      <c r="G3" s="621"/>
    </row>
    <row r="4" spans="1:8" ht="22.5" customHeight="1" x14ac:dyDescent="0.2">
      <c r="A4" s="1"/>
      <c r="B4" s="138" t="s">
        <v>323</v>
      </c>
      <c r="C4" s="625" t="s">
        <v>50</v>
      </c>
      <c r="D4" s="620"/>
      <c r="E4" s="620"/>
      <c r="F4" s="620"/>
      <c r="G4" s="621"/>
    </row>
    <row r="5" spans="1:8" ht="43.5" customHeight="1" x14ac:dyDescent="0.2">
      <c r="A5" s="1"/>
      <c r="B5" s="130" t="s">
        <v>324</v>
      </c>
      <c r="C5" s="627" t="s">
        <v>360</v>
      </c>
      <c r="D5" s="620"/>
      <c r="E5" s="620"/>
      <c r="F5" s="620"/>
      <c r="G5" s="621"/>
    </row>
    <row r="6" spans="1:8" ht="41.25" customHeight="1" x14ac:dyDescent="0.2">
      <c r="A6" s="1"/>
      <c r="B6" s="131" t="s">
        <v>339</v>
      </c>
      <c r="C6" s="627" t="s">
        <v>340</v>
      </c>
      <c r="D6" s="620"/>
      <c r="E6" s="620"/>
      <c r="F6" s="620"/>
      <c r="G6" s="621"/>
    </row>
    <row r="7" spans="1:8" ht="27" customHeight="1" x14ac:dyDescent="0.2">
      <c r="A7" s="1"/>
      <c r="B7" s="139" t="s">
        <v>328</v>
      </c>
      <c r="C7" s="627" t="s">
        <v>329</v>
      </c>
      <c r="D7" s="620"/>
      <c r="E7" s="620"/>
      <c r="F7" s="620"/>
      <c r="G7" s="621"/>
    </row>
    <row r="8" spans="1:8" ht="24" customHeight="1" x14ac:dyDescent="0.2">
      <c r="A8" s="1"/>
      <c r="B8" s="139" t="s">
        <v>330</v>
      </c>
      <c r="C8" s="627" t="s">
        <v>341</v>
      </c>
      <c r="D8" s="620"/>
      <c r="E8" s="620"/>
      <c r="F8" s="620"/>
      <c r="G8" s="621"/>
    </row>
    <row r="9" spans="1:8" ht="39" customHeight="1" x14ac:dyDescent="0.2">
      <c r="A9" s="1"/>
      <c r="B9" s="139" t="s">
        <v>332</v>
      </c>
      <c r="C9" s="627" t="s">
        <v>361</v>
      </c>
      <c r="D9" s="620"/>
      <c r="E9" s="620"/>
      <c r="F9" s="620"/>
      <c r="G9" s="621"/>
    </row>
    <row r="10" spans="1:8" ht="9.75" customHeight="1" x14ac:dyDescent="0.2">
      <c r="A10" s="1"/>
      <c r="B10" s="134"/>
      <c r="C10" s="134"/>
      <c r="D10" s="134"/>
      <c r="E10" s="134"/>
      <c r="F10" s="134"/>
      <c r="G10" s="134"/>
    </row>
    <row r="11" spans="1:8" ht="8.25" customHeight="1" x14ac:dyDescent="0.2">
      <c r="A11" s="1"/>
      <c r="B11" s="133"/>
      <c r="C11" s="133"/>
      <c r="D11" s="133"/>
      <c r="E11" s="133"/>
      <c r="F11" s="133"/>
      <c r="G11" s="133"/>
    </row>
    <row r="12" spans="1:8" ht="7.5" customHeight="1" x14ac:dyDescent="0.2">
      <c r="A12" s="1"/>
      <c r="B12" s="1"/>
      <c r="C12" s="1"/>
      <c r="D12" s="1"/>
      <c r="E12" s="135"/>
      <c r="F12" s="135"/>
      <c r="G12" s="135"/>
    </row>
    <row r="13" spans="1:8" ht="22.5" customHeight="1" x14ac:dyDescent="0.2">
      <c r="A13" s="1"/>
      <c r="B13" s="129" t="s">
        <v>322</v>
      </c>
      <c r="C13" s="625" t="s">
        <v>52</v>
      </c>
      <c r="D13" s="620"/>
      <c r="E13" s="620"/>
      <c r="F13" s="620"/>
      <c r="G13" s="621"/>
    </row>
    <row r="14" spans="1:8" ht="22.5" customHeight="1" x14ac:dyDescent="0.2">
      <c r="A14" s="1"/>
      <c r="B14" s="130" t="s">
        <v>323</v>
      </c>
      <c r="C14" s="625" t="s">
        <v>53</v>
      </c>
      <c r="D14" s="620"/>
      <c r="E14" s="620"/>
      <c r="F14" s="620"/>
      <c r="G14" s="621"/>
    </row>
    <row r="15" spans="1:8" ht="26.25" customHeight="1" x14ac:dyDescent="0.2">
      <c r="A15" s="1"/>
      <c r="B15" s="130" t="s">
        <v>324</v>
      </c>
      <c r="C15" s="627" t="s">
        <v>362</v>
      </c>
      <c r="D15" s="620"/>
      <c r="E15" s="620"/>
      <c r="F15" s="620"/>
      <c r="G15" s="621"/>
    </row>
    <row r="16" spans="1:8" ht="38.25" customHeight="1" x14ac:dyDescent="0.2">
      <c r="A16" s="1"/>
      <c r="B16" s="131" t="s">
        <v>339</v>
      </c>
      <c r="C16" s="627" t="s">
        <v>340</v>
      </c>
      <c r="D16" s="620"/>
      <c r="E16" s="620"/>
      <c r="F16" s="620"/>
      <c r="G16" s="621"/>
      <c r="H16" s="1"/>
    </row>
    <row r="17" spans="1:7" ht="27" customHeight="1" x14ac:dyDescent="0.2">
      <c r="A17" s="1"/>
      <c r="B17" s="132" t="s">
        <v>328</v>
      </c>
      <c r="C17" s="627" t="s">
        <v>329</v>
      </c>
      <c r="D17" s="620"/>
      <c r="E17" s="620"/>
      <c r="F17" s="620"/>
      <c r="G17" s="621"/>
    </row>
    <row r="18" spans="1:7" ht="24" customHeight="1" x14ac:dyDescent="0.2">
      <c r="A18" s="1"/>
      <c r="B18" s="132" t="s">
        <v>330</v>
      </c>
      <c r="C18" s="627" t="s">
        <v>341</v>
      </c>
      <c r="D18" s="620"/>
      <c r="E18" s="620"/>
      <c r="F18" s="620"/>
      <c r="G18" s="621"/>
    </row>
    <row r="19" spans="1:7" ht="34.5" customHeight="1" x14ac:dyDescent="0.2">
      <c r="A19" s="1"/>
      <c r="B19" s="132" t="s">
        <v>332</v>
      </c>
      <c r="C19" s="627" t="s">
        <v>363</v>
      </c>
      <c r="D19" s="620"/>
      <c r="E19" s="620"/>
      <c r="F19" s="620"/>
      <c r="G19" s="621"/>
    </row>
    <row r="20" spans="1:7" ht="9.75" customHeight="1" x14ac:dyDescent="0.2">
      <c r="A20" s="1"/>
      <c r="B20" s="134"/>
      <c r="C20" s="134"/>
      <c r="D20" s="134"/>
      <c r="E20" s="134"/>
      <c r="F20" s="134"/>
      <c r="G20" s="134"/>
    </row>
    <row r="21" spans="1:7" ht="8.25" customHeight="1" x14ac:dyDescent="0.2">
      <c r="A21" s="1"/>
      <c r="B21" s="133"/>
      <c r="C21" s="133"/>
      <c r="D21" s="133"/>
      <c r="E21" s="133"/>
      <c r="F21" s="133"/>
      <c r="G21" s="133"/>
    </row>
    <row r="22" spans="1:7" ht="19.5" customHeight="1" x14ac:dyDescent="0.2">
      <c r="A22" s="1"/>
      <c r="B22" s="1"/>
      <c r="C22" s="1"/>
      <c r="D22" s="1"/>
      <c r="E22" s="135"/>
      <c r="F22" s="135"/>
      <c r="G22" s="135"/>
    </row>
    <row r="23" spans="1:7" ht="19.5" customHeight="1" x14ac:dyDescent="0.2">
      <c r="A23" s="1"/>
      <c r="B23" s="129" t="s">
        <v>322</v>
      </c>
      <c r="C23" s="625" t="s">
        <v>54</v>
      </c>
      <c r="D23" s="620"/>
      <c r="E23" s="620"/>
      <c r="F23" s="620"/>
      <c r="G23" s="621"/>
    </row>
    <row r="24" spans="1:7" ht="19.5" customHeight="1" x14ac:dyDescent="0.2">
      <c r="A24" s="1"/>
      <c r="B24" s="130" t="s">
        <v>323</v>
      </c>
      <c r="C24" s="625" t="s">
        <v>55</v>
      </c>
      <c r="D24" s="620"/>
      <c r="E24" s="620"/>
      <c r="F24" s="620"/>
      <c r="G24" s="621"/>
    </row>
    <row r="25" spans="1:7" ht="33.75" customHeight="1" x14ac:dyDescent="0.2">
      <c r="A25" s="1"/>
      <c r="B25" s="130" t="s">
        <v>324</v>
      </c>
      <c r="C25" s="624" t="s">
        <v>364</v>
      </c>
      <c r="D25" s="620"/>
      <c r="E25" s="620"/>
      <c r="F25" s="620"/>
      <c r="G25" s="621"/>
    </row>
    <row r="26" spans="1:7" ht="33.75" customHeight="1" x14ac:dyDescent="0.2">
      <c r="A26" s="1"/>
      <c r="B26" s="131" t="s">
        <v>339</v>
      </c>
      <c r="C26" s="624" t="s">
        <v>340</v>
      </c>
      <c r="D26" s="620"/>
      <c r="E26" s="620"/>
      <c r="F26" s="620"/>
      <c r="G26" s="621"/>
    </row>
    <row r="27" spans="1:7" ht="19.5" customHeight="1" x14ac:dyDescent="0.2">
      <c r="A27" s="1"/>
      <c r="B27" s="132" t="s">
        <v>328</v>
      </c>
      <c r="C27" s="624" t="s">
        <v>329</v>
      </c>
      <c r="D27" s="620"/>
      <c r="E27" s="620"/>
      <c r="F27" s="620"/>
      <c r="G27" s="621"/>
    </row>
    <row r="28" spans="1:7" ht="19.5" customHeight="1" x14ac:dyDescent="0.2">
      <c r="A28" s="1"/>
      <c r="B28" s="132" t="s">
        <v>330</v>
      </c>
      <c r="C28" s="624" t="s">
        <v>341</v>
      </c>
      <c r="D28" s="620"/>
      <c r="E28" s="620"/>
      <c r="F28" s="620"/>
      <c r="G28" s="621"/>
    </row>
    <row r="29" spans="1:7" ht="37.5" customHeight="1" x14ac:dyDescent="0.2">
      <c r="A29" s="1"/>
      <c r="B29" s="132" t="s">
        <v>332</v>
      </c>
      <c r="C29" s="624" t="s">
        <v>365</v>
      </c>
      <c r="D29" s="620"/>
      <c r="E29" s="620"/>
      <c r="F29" s="620"/>
      <c r="G29" s="621"/>
    </row>
    <row r="30" spans="1:7" ht="12" customHeight="1" x14ac:dyDescent="0.2">
      <c r="A30" s="1"/>
      <c r="B30" s="134"/>
      <c r="C30" s="134"/>
      <c r="D30" s="134"/>
      <c r="E30" s="134"/>
      <c r="F30" s="134"/>
      <c r="G30" s="134"/>
    </row>
    <row r="31" spans="1:7" ht="7.5" customHeight="1" x14ac:dyDescent="0.2">
      <c r="A31" s="1"/>
      <c r="B31" s="133"/>
      <c r="C31" s="133"/>
      <c r="D31" s="133"/>
      <c r="E31" s="133"/>
      <c r="F31" s="133"/>
      <c r="G31" s="133"/>
    </row>
    <row r="32" spans="1:7" ht="19.5" customHeight="1" x14ac:dyDescent="0.2">
      <c r="A32" s="1"/>
      <c r="B32" s="1"/>
      <c r="C32" s="1"/>
      <c r="D32" s="1"/>
      <c r="E32" s="1"/>
      <c r="F32" s="1"/>
      <c r="G32" s="1"/>
    </row>
    <row r="33" spans="1:7" ht="19.5" customHeight="1" x14ac:dyDescent="0.2">
      <c r="A33" s="1"/>
      <c r="B33" s="1"/>
      <c r="C33" s="1"/>
      <c r="D33" s="1"/>
      <c r="E33" s="1"/>
      <c r="F33" s="1"/>
      <c r="G33" s="1"/>
    </row>
    <row r="34" spans="1:7" ht="19.5" customHeight="1" x14ac:dyDescent="0.2">
      <c r="A34" s="1"/>
      <c r="B34" s="1"/>
      <c r="C34" s="1"/>
      <c r="D34" s="1"/>
      <c r="E34" s="1"/>
      <c r="F34" s="1"/>
      <c r="G34" s="1"/>
    </row>
    <row r="35" spans="1:7" ht="19.5" customHeight="1" x14ac:dyDescent="0.2">
      <c r="A35" s="1"/>
      <c r="B35" s="1"/>
      <c r="C35" s="1"/>
      <c r="D35" s="1"/>
      <c r="E35" s="1"/>
      <c r="F35" s="1"/>
      <c r="G35" s="1"/>
    </row>
    <row r="36" spans="1:7" ht="19.5" customHeight="1" x14ac:dyDescent="0.2">
      <c r="A36" s="1"/>
      <c r="B36" s="1"/>
      <c r="C36" s="1"/>
      <c r="D36" s="1"/>
      <c r="E36" s="1"/>
      <c r="F36" s="1"/>
      <c r="G36" s="1"/>
    </row>
    <row r="37" spans="1:7" ht="19.5" customHeight="1" x14ac:dyDescent="0.2">
      <c r="A37" s="1"/>
      <c r="B37" s="1"/>
      <c r="C37" s="1"/>
      <c r="D37" s="1"/>
      <c r="E37" s="1"/>
      <c r="F37" s="1"/>
      <c r="G37" s="1"/>
    </row>
    <row r="38" spans="1:7" ht="19.5" customHeight="1" x14ac:dyDescent="0.2">
      <c r="A38" s="1"/>
      <c r="B38" s="1"/>
      <c r="C38" s="1"/>
      <c r="D38" s="1"/>
      <c r="E38" s="1"/>
      <c r="F38" s="1"/>
      <c r="G38" s="1"/>
    </row>
    <row r="39" spans="1:7" ht="19.5" customHeight="1" x14ac:dyDescent="0.2">
      <c r="A39" s="1"/>
      <c r="B39" s="1"/>
      <c r="C39" s="1"/>
      <c r="D39" s="1"/>
      <c r="E39" s="1"/>
      <c r="F39" s="1"/>
      <c r="G39" s="1"/>
    </row>
    <row r="40" spans="1:7" ht="19.5" customHeight="1" x14ac:dyDescent="0.2">
      <c r="A40" s="1"/>
      <c r="B40" s="1"/>
      <c r="C40" s="1"/>
      <c r="D40" s="1"/>
      <c r="E40" s="1"/>
      <c r="F40" s="1"/>
      <c r="G40" s="1"/>
    </row>
    <row r="41" spans="1:7" ht="19.5" customHeight="1" x14ac:dyDescent="0.2">
      <c r="A41" s="1"/>
      <c r="B41" s="1"/>
      <c r="C41" s="1"/>
      <c r="D41" s="1"/>
      <c r="E41" s="1"/>
      <c r="F41" s="1"/>
      <c r="G41" s="1"/>
    </row>
    <row r="42" spans="1:7" ht="19.5" customHeight="1" x14ac:dyDescent="0.2">
      <c r="A42" s="1"/>
      <c r="B42" s="1"/>
      <c r="C42" s="1"/>
      <c r="D42" s="1"/>
      <c r="E42" s="1"/>
      <c r="F42" s="1"/>
      <c r="G42" s="1"/>
    </row>
    <row r="43" spans="1:7" ht="19.5" customHeight="1" x14ac:dyDescent="0.2">
      <c r="A43" s="1"/>
      <c r="B43" s="1"/>
      <c r="C43" s="1"/>
      <c r="D43" s="1"/>
      <c r="E43" s="1"/>
      <c r="F43" s="1"/>
      <c r="G43" s="1"/>
    </row>
    <row r="44" spans="1:7" ht="19.5" customHeight="1" x14ac:dyDescent="0.2">
      <c r="A44" s="1"/>
      <c r="B44" s="1"/>
      <c r="C44" s="1"/>
      <c r="D44" s="1"/>
      <c r="E44" s="1"/>
      <c r="F44" s="1"/>
      <c r="G44" s="1"/>
    </row>
    <row r="45" spans="1:7" ht="19.5" customHeight="1" x14ac:dyDescent="0.2">
      <c r="A45" s="1"/>
      <c r="B45" s="1"/>
      <c r="C45" s="1"/>
      <c r="D45" s="1"/>
      <c r="E45" s="1"/>
      <c r="F45" s="1"/>
      <c r="G45" s="1"/>
    </row>
    <row r="46" spans="1:7" ht="19.5" customHeight="1" x14ac:dyDescent="0.2">
      <c r="A46" s="1"/>
      <c r="B46" s="1"/>
      <c r="C46" s="1"/>
      <c r="D46" s="1"/>
      <c r="E46" s="1"/>
      <c r="F46" s="1"/>
      <c r="G46" s="1"/>
    </row>
    <row r="47" spans="1:7" ht="19.5" customHeight="1" x14ac:dyDescent="0.2">
      <c r="A47" s="1"/>
      <c r="B47" s="1"/>
      <c r="C47" s="1"/>
      <c r="D47" s="1"/>
      <c r="E47" s="1"/>
      <c r="F47" s="1"/>
      <c r="G47" s="1"/>
    </row>
    <row r="48" spans="1:7" ht="19.5" customHeight="1" x14ac:dyDescent="0.2">
      <c r="A48" s="1"/>
      <c r="B48" s="1"/>
      <c r="C48" s="1"/>
      <c r="D48" s="1"/>
      <c r="E48" s="1"/>
      <c r="F48" s="1"/>
      <c r="G48" s="1"/>
    </row>
    <row r="49" spans="1:7" ht="19.5" customHeight="1" x14ac:dyDescent="0.2">
      <c r="A49" s="1"/>
      <c r="B49" s="1"/>
      <c r="C49" s="1"/>
      <c r="D49" s="1"/>
      <c r="E49" s="1"/>
      <c r="F49" s="1"/>
      <c r="G49" s="1"/>
    </row>
    <row r="50" spans="1:7" ht="19.5" customHeight="1" x14ac:dyDescent="0.2">
      <c r="A50" s="1"/>
      <c r="B50" s="1"/>
      <c r="C50" s="1"/>
      <c r="D50" s="1"/>
      <c r="E50" s="1"/>
      <c r="F50" s="1"/>
      <c r="G50" s="1"/>
    </row>
    <row r="51" spans="1:7" ht="19.5" customHeight="1" x14ac:dyDescent="0.2">
      <c r="A51" s="1"/>
      <c r="B51" s="1"/>
      <c r="C51" s="1"/>
      <c r="D51" s="1"/>
      <c r="E51" s="1"/>
      <c r="F51" s="1"/>
      <c r="G51" s="1"/>
    </row>
    <row r="52" spans="1:7" ht="19.5" customHeight="1" x14ac:dyDescent="0.2">
      <c r="A52" s="1"/>
      <c r="B52" s="1"/>
      <c r="C52" s="1"/>
      <c r="D52" s="1"/>
      <c r="E52" s="1"/>
      <c r="F52" s="1"/>
      <c r="G52" s="1"/>
    </row>
    <row r="53" spans="1:7" ht="19.5" customHeight="1" x14ac:dyDescent="0.2">
      <c r="A53" s="1"/>
      <c r="B53" s="1"/>
      <c r="C53" s="1"/>
      <c r="D53" s="1"/>
      <c r="E53" s="1"/>
      <c r="F53" s="1"/>
      <c r="G53" s="1"/>
    </row>
    <row r="54" spans="1:7" ht="19.5" customHeight="1" x14ac:dyDescent="0.2">
      <c r="A54" s="1"/>
      <c r="B54" s="1"/>
      <c r="C54" s="1"/>
      <c r="D54" s="1"/>
      <c r="E54" s="1"/>
      <c r="F54" s="1"/>
      <c r="G54" s="1"/>
    </row>
    <row r="55" spans="1:7" ht="19.5" customHeight="1" x14ac:dyDescent="0.2">
      <c r="A55" s="1"/>
      <c r="B55" s="1"/>
      <c r="C55" s="1"/>
      <c r="D55" s="1"/>
      <c r="E55" s="1"/>
      <c r="F55" s="1"/>
      <c r="G55" s="1"/>
    </row>
    <row r="56" spans="1:7" ht="19.5" customHeight="1" x14ac:dyDescent="0.2">
      <c r="A56" s="1"/>
      <c r="B56" s="1"/>
      <c r="C56" s="1"/>
      <c r="D56" s="1"/>
      <c r="E56" s="1"/>
      <c r="F56" s="1"/>
      <c r="G56" s="1"/>
    </row>
    <row r="57" spans="1:7" ht="19.5" customHeight="1" x14ac:dyDescent="0.2">
      <c r="A57" s="1"/>
      <c r="B57" s="1"/>
      <c r="C57" s="1"/>
      <c r="D57" s="1"/>
      <c r="E57" s="1"/>
      <c r="F57" s="1"/>
      <c r="G57" s="1"/>
    </row>
    <row r="58" spans="1:7" ht="19.5" customHeight="1" x14ac:dyDescent="0.2">
      <c r="A58" s="1"/>
      <c r="B58" s="1"/>
      <c r="C58" s="1"/>
      <c r="D58" s="1"/>
      <c r="E58" s="1"/>
      <c r="F58" s="1"/>
      <c r="G58" s="1"/>
    </row>
    <row r="59" spans="1:7" ht="19.5" customHeight="1" x14ac:dyDescent="0.2">
      <c r="A59" s="1"/>
      <c r="B59" s="1"/>
      <c r="C59" s="1"/>
      <c r="D59" s="1"/>
      <c r="E59" s="1"/>
      <c r="F59" s="1"/>
      <c r="G59" s="1"/>
    </row>
    <row r="60" spans="1:7" ht="19.5" customHeight="1" x14ac:dyDescent="0.2">
      <c r="A60" s="1"/>
      <c r="B60" s="1"/>
      <c r="C60" s="1"/>
      <c r="D60" s="1"/>
      <c r="E60" s="1"/>
      <c r="F60" s="1"/>
      <c r="G60" s="1"/>
    </row>
    <row r="61" spans="1:7" ht="19.5" customHeight="1" x14ac:dyDescent="0.2">
      <c r="A61" s="1"/>
      <c r="B61" s="1"/>
      <c r="C61" s="1"/>
      <c r="D61" s="1"/>
      <c r="E61" s="1"/>
      <c r="F61" s="1"/>
      <c r="G61" s="1"/>
    </row>
    <row r="62" spans="1:7" ht="19.5" customHeight="1" x14ac:dyDescent="0.2">
      <c r="A62" s="1"/>
      <c r="B62" s="1"/>
      <c r="C62" s="1"/>
      <c r="D62" s="1"/>
      <c r="E62" s="1"/>
      <c r="F62" s="1"/>
      <c r="G62" s="1"/>
    </row>
    <row r="63" spans="1:7" ht="19.5" customHeight="1" x14ac:dyDescent="0.2">
      <c r="A63" s="1"/>
      <c r="B63" s="1"/>
      <c r="C63" s="1"/>
      <c r="D63" s="1"/>
      <c r="E63" s="1"/>
      <c r="F63" s="1"/>
      <c r="G63" s="1"/>
    </row>
    <row r="64" spans="1:7" ht="19.5" customHeight="1" x14ac:dyDescent="0.2">
      <c r="A64" s="1"/>
      <c r="B64" s="1"/>
      <c r="C64" s="1"/>
      <c r="D64" s="1"/>
      <c r="E64" s="1"/>
      <c r="F64" s="1"/>
      <c r="G64" s="1"/>
    </row>
    <row r="65" spans="1:7" ht="19.5" customHeight="1" x14ac:dyDescent="0.2">
      <c r="A65" s="1"/>
      <c r="B65" s="1"/>
      <c r="C65" s="1"/>
      <c r="D65" s="1"/>
      <c r="E65" s="1"/>
      <c r="F65" s="1"/>
      <c r="G65" s="1"/>
    </row>
    <row r="66" spans="1:7" ht="19.5" customHeight="1" x14ac:dyDescent="0.2">
      <c r="A66" s="1"/>
      <c r="B66" s="1"/>
      <c r="C66" s="1"/>
      <c r="D66" s="1"/>
      <c r="E66" s="1"/>
      <c r="F66" s="1"/>
      <c r="G66" s="1"/>
    </row>
    <row r="67" spans="1:7" ht="19.5" customHeight="1" x14ac:dyDescent="0.2">
      <c r="A67" s="1"/>
      <c r="B67" s="1"/>
      <c r="C67" s="1"/>
      <c r="D67" s="1"/>
      <c r="E67" s="1"/>
      <c r="F67" s="1"/>
      <c r="G67" s="1"/>
    </row>
    <row r="68" spans="1:7" ht="19.5" customHeight="1" x14ac:dyDescent="0.2">
      <c r="A68" s="1"/>
      <c r="B68" s="1"/>
      <c r="C68" s="1"/>
      <c r="D68" s="1"/>
      <c r="E68" s="1"/>
      <c r="F68" s="1"/>
      <c r="G68" s="1"/>
    </row>
    <row r="69" spans="1:7" ht="19.5" customHeight="1" x14ac:dyDescent="0.2">
      <c r="A69" s="1"/>
      <c r="B69" s="1"/>
      <c r="C69" s="1"/>
      <c r="D69" s="1"/>
      <c r="E69" s="1"/>
      <c r="F69" s="1"/>
      <c r="G69" s="1"/>
    </row>
    <row r="70" spans="1:7" ht="19.5" customHeight="1" x14ac:dyDescent="0.2">
      <c r="A70" s="1"/>
      <c r="B70" s="1"/>
      <c r="C70" s="1"/>
      <c r="D70" s="1"/>
      <c r="E70" s="1"/>
      <c r="F70" s="1"/>
      <c r="G70" s="1"/>
    </row>
    <row r="71" spans="1:7" ht="19.5" customHeight="1" x14ac:dyDescent="0.2">
      <c r="A71" s="1"/>
      <c r="B71" s="1"/>
      <c r="C71" s="1"/>
      <c r="D71" s="1"/>
      <c r="E71" s="1"/>
      <c r="F71" s="1"/>
      <c r="G71" s="1"/>
    </row>
    <row r="72" spans="1:7" ht="19.5" customHeight="1" x14ac:dyDescent="0.2">
      <c r="A72" s="1"/>
      <c r="B72" s="1"/>
      <c r="C72" s="1"/>
      <c r="D72" s="1"/>
      <c r="E72" s="1"/>
      <c r="F72" s="1"/>
      <c r="G72" s="1"/>
    </row>
    <row r="73" spans="1:7" ht="19.5" customHeight="1" x14ac:dyDescent="0.2">
      <c r="A73" s="1"/>
      <c r="B73" s="1"/>
      <c r="C73" s="1"/>
      <c r="D73" s="1"/>
      <c r="E73" s="1"/>
      <c r="F73" s="1"/>
      <c r="G73" s="1"/>
    </row>
    <row r="74" spans="1:7" ht="19.5" customHeight="1" x14ac:dyDescent="0.2">
      <c r="A74" s="1"/>
      <c r="B74" s="1"/>
      <c r="C74" s="1"/>
      <c r="D74" s="1"/>
      <c r="E74" s="1"/>
      <c r="F74" s="1"/>
      <c r="G74" s="1"/>
    </row>
    <row r="75" spans="1:7" ht="19.5" customHeight="1" x14ac:dyDescent="0.2">
      <c r="A75" s="1"/>
      <c r="B75" s="1"/>
      <c r="C75" s="1"/>
      <c r="D75" s="1"/>
      <c r="E75" s="1"/>
      <c r="F75" s="1"/>
      <c r="G75" s="1"/>
    </row>
    <row r="76" spans="1:7" ht="19.5" customHeight="1" x14ac:dyDescent="0.2">
      <c r="A76" s="1"/>
      <c r="B76" s="1"/>
      <c r="C76" s="1"/>
      <c r="D76" s="1"/>
      <c r="E76" s="1"/>
      <c r="F76" s="1"/>
      <c r="G76" s="1"/>
    </row>
    <row r="77" spans="1:7" ht="19.5" customHeight="1" x14ac:dyDescent="0.2">
      <c r="A77" s="1"/>
      <c r="B77" s="1"/>
      <c r="C77" s="1"/>
      <c r="D77" s="1"/>
      <c r="E77" s="1"/>
      <c r="F77" s="1"/>
      <c r="G77" s="1"/>
    </row>
    <row r="78" spans="1:7" ht="19.5" customHeight="1" x14ac:dyDescent="0.2">
      <c r="A78" s="1"/>
      <c r="B78" s="1"/>
      <c r="C78" s="1"/>
      <c r="D78" s="1"/>
      <c r="E78" s="1"/>
      <c r="F78" s="1"/>
      <c r="G78" s="1"/>
    </row>
    <row r="79" spans="1:7" ht="19.5" customHeight="1" x14ac:dyDescent="0.2">
      <c r="A79" s="1"/>
      <c r="B79" s="1"/>
      <c r="C79" s="1"/>
      <c r="D79" s="1"/>
      <c r="E79" s="1"/>
      <c r="F79" s="1"/>
      <c r="G79" s="1"/>
    </row>
    <row r="80" spans="1:7" ht="19.5" customHeight="1" x14ac:dyDescent="0.2">
      <c r="A80" s="1"/>
      <c r="B80" s="1"/>
      <c r="C80" s="1"/>
      <c r="D80" s="1"/>
      <c r="E80" s="1"/>
      <c r="F80" s="1"/>
      <c r="G80" s="1"/>
    </row>
    <row r="81" spans="1:7" ht="19.5" customHeight="1" x14ac:dyDescent="0.2">
      <c r="A81" s="1"/>
      <c r="B81" s="1"/>
      <c r="C81" s="1"/>
      <c r="D81" s="1"/>
      <c r="E81" s="1"/>
      <c r="F81" s="1"/>
      <c r="G81" s="1"/>
    </row>
    <row r="82" spans="1:7" ht="19.5" customHeight="1" x14ac:dyDescent="0.2">
      <c r="A82" s="1"/>
      <c r="B82" s="1"/>
      <c r="C82" s="1"/>
      <c r="D82" s="1"/>
      <c r="E82" s="1"/>
      <c r="F82" s="1"/>
      <c r="G82" s="1"/>
    </row>
    <row r="83" spans="1:7" ht="19.5" customHeight="1" x14ac:dyDescent="0.2">
      <c r="A83" s="1"/>
      <c r="B83" s="1"/>
      <c r="C83" s="1"/>
      <c r="D83" s="1"/>
      <c r="E83" s="1"/>
      <c r="F83" s="1"/>
      <c r="G83" s="1"/>
    </row>
    <row r="84" spans="1:7" ht="19.5" customHeight="1" x14ac:dyDescent="0.2">
      <c r="A84" s="1"/>
      <c r="B84" s="1"/>
      <c r="C84" s="1"/>
      <c r="D84" s="1"/>
      <c r="E84" s="1"/>
      <c r="F84" s="1"/>
      <c r="G84" s="1"/>
    </row>
    <row r="85" spans="1:7" ht="19.5" customHeight="1" x14ac:dyDescent="0.2">
      <c r="A85" s="1"/>
      <c r="B85" s="1"/>
      <c r="C85" s="1"/>
      <c r="D85" s="1"/>
      <c r="E85" s="1"/>
      <c r="F85" s="1"/>
      <c r="G85" s="1"/>
    </row>
    <row r="86" spans="1:7" ht="19.5" customHeight="1" x14ac:dyDescent="0.2">
      <c r="A86" s="1"/>
      <c r="B86" s="1"/>
      <c r="C86" s="1"/>
      <c r="D86" s="1"/>
      <c r="E86" s="1"/>
      <c r="F86" s="1"/>
      <c r="G86" s="1"/>
    </row>
    <row r="87" spans="1:7" ht="19.5" customHeight="1" x14ac:dyDescent="0.2">
      <c r="A87" s="1"/>
      <c r="B87" s="1"/>
      <c r="C87" s="1"/>
      <c r="D87" s="1"/>
      <c r="E87" s="1"/>
      <c r="F87" s="1"/>
      <c r="G87" s="1"/>
    </row>
    <row r="88" spans="1:7" ht="19.5" customHeight="1" x14ac:dyDescent="0.2">
      <c r="A88" s="1"/>
      <c r="B88" s="1"/>
      <c r="C88" s="1"/>
      <c r="D88" s="1"/>
      <c r="E88" s="1"/>
      <c r="F88" s="1"/>
      <c r="G88" s="1"/>
    </row>
    <row r="89" spans="1:7" ht="19.5" customHeight="1" x14ac:dyDescent="0.2">
      <c r="A89" s="1"/>
      <c r="B89" s="1"/>
      <c r="C89" s="1"/>
      <c r="D89" s="1"/>
      <c r="E89" s="1"/>
      <c r="F89" s="1"/>
      <c r="G89" s="1"/>
    </row>
    <row r="90" spans="1:7" ht="19.5" customHeight="1" x14ac:dyDescent="0.2">
      <c r="A90" s="1"/>
      <c r="B90" s="1"/>
      <c r="C90" s="1"/>
      <c r="D90" s="1"/>
      <c r="E90" s="1"/>
      <c r="F90" s="1"/>
      <c r="G90" s="1"/>
    </row>
    <row r="91" spans="1:7" ht="19.5" customHeight="1" x14ac:dyDescent="0.2">
      <c r="A91" s="1"/>
      <c r="B91" s="1"/>
      <c r="C91" s="1"/>
      <c r="D91" s="1"/>
      <c r="E91" s="1"/>
      <c r="F91" s="1"/>
      <c r="G91" s="1"/>
    </row>
    <row r="92" spans="1:7" ht="19.5" customHeight="1" x14ac:dyDescent="0.2">
      <c r="A92" s="1"/>
      <c r="B92" s="1"/>
      <c r="C92" s="1"/>
      <c r="D92" s="1"/>
      <c r="E92" s="1"/>
      <c r="F92" s="1"/>
      <c r="G92" s="1"/>
    </row>
    <row r="93" spans="1:7" ht="19.5" customHeight="1" x14ac:dyDescent="0.2">
      <c r="A93" s="1"/>
      <c r="B93" s="1"/>
      <c r="C93" s="1"/>
      <c r="D93" s="1"/>
      <c r="E93" s="1"/>
      <c r="F93" s="1"/>
      <c r="G93" s="1"/>
    </row>
    <row r="94" spans="1:7" ht="19.5" customHeight="1" x14ac:dyDescent="0.2">
      <c r="A94" s="1"/>
      <c r="B94" s="1"/>
      <c r="C94" s="1"/>
      <c r="D94" s="1"/>
      <c r="E94" s="1"/>
      <c r="F94" s="1"/>
      <c r="G94" s="1"/>
    </row>
    <row r="95" spans="1:7" ht="19.5" customHeight="1" x14ac:dyDescent="0.2">
      <c r="A95" s="1"/>
      <c r="B95" s="1"/>
      <c r="C95" s="1"/>
      <c r="D95" s="1"/>
      <c r="E95" s="1"/>
      <c r="F95" s="1"/>
      <c r="G95" s="1"/>
    </row>
    <row r="96" spans="1:7" ht="19.5" customHeight="1" x14ac:dyDescent="0.2">
      <c r="A96" s="1"/>
      <c r="B96" s="1"/>
      <c r="C96" s="1"/>
      <c r="D96" s="1"/>
      <c r="E96" s="1"/>
      <c r="F96" s="1"/>
      <c r="G96" s="1"/>
    </row>
    <row r="97" spans="1:7" ht="19.5" customHeight="1" x14ac:dyDescent="0.2">
      <c r="A97" s="1"/>
      <c r="B97" s="1"/>
      <c r="C97" s="1"/>
      <c r="D97" s="1"/>
      <c r="E97" s="1"/>
      <c r="F97" s="1"/>
      <c r="G97" s="1"/>
    </row>
    <row r="98" spans="1:7" ht="19.5" customHeight="1" x14ac:dyDescent="0.2">
      <c r="A98" s="1"/>
      <c r="B98" s="1"/>
      <c r="C98" s="1"/>
      <c r="D98" s="1"/>
      <c r="E98" s="1"/>
      <c r="F98" s="1"/>
      <c r="G98" s="1"/>
    </row>
    <row r="99" spans="1:7" ht="19.5" customHeight="1" x14ac:dyDescent="0.2">
      <c r="A99" s="1"/>
      <c r="B99" s="1"/>
      <c r="C99" s="1"/>
      <c r="D99" s="1"/>
      <c r="E99" s="1"/>
      <c r="F99" s="1"/>
      <c r="G99" s="1"/>
    </row>
    <row r="100" spans="1:7" ht="19.5" customHeight="1" x14ac:dyDescent="0.2">
      <c r="A100" s="1"/>
      <c r="B100" s="1"/>
      <c r="C100" s="1"/>
      <c r="D100" s="1"/>
      <c r="E100" s="1"/>
      <c r="F100" s="1"/>
      <c r="G100" s="1"/>
    </row>
    <row r="101" spans="1:7" ht="19.5" customHeight="1" x14ac:dyDescent="0.2">
      <c r="A101" s="1"/>
      <c r="B101" s="1"/>
      <c r="C101" s="1"/>
      <c r="D101" s="1"/>
      <c r="E101" s="1"/>
      <c r="F101" s="1"/>
      <c r="G101" s="1"/>
    </row>
    <row r="102" spans="1:7" ht="19.5" customHeight="1" x14ac:dyDescent="0.2">
      <c r="A102" s="1"/>
      <c r="B102" s="1"/>
      <c r="C102" s="1"/>
      <c r="D102" s="1"/>
      <c r="E102" s="1"/>
      <c r="F102" s="1"/>
      <c r="G102" s="1"/>
    </row>
    <row r="103" spans="1:7" ht="19.5" customHeight="1" x14ac:dyDescent="0.2">
      <c r="A103" s="1"/>
      <c r="B103" s="1"/>
      <c r="C103" s="1"/>
      <c r="D103" s="1"/>
      <c r="E103" s="1"/>
      <c r="F103" s="1"/>
      <c r="G103" s="1"/>
    </row>
    <row r="104" spans="1:7" ht="19.5" customHeight="1" x14ac:dyDescent="0.2">
      <c r="A104" s="1"/>
      <c r="B104" s="1"/>
      <c r="C104" s="1"/>
      <c r="D104" s="1"/>
      <c r="E104" s="1"/>
      <c r="F104" s="1"/>
      <c r="G104" s="1"/>
    </row>
    <row r="105" spans="1:7" ht="19.5" customHeight="1" x14ac:dyDescent="0.2">
      <c r="A105" s="1"/>
      <c r="B105" s="1"/>
      <c r="C105" s="1"/>
      <c r="D105" s="1"/>
      <c r="E105" s="1"/>
      <c r="F105" s="1"/>
      <c r="G105" s="1"/>
    </row>
    <row r="106" spans="1:7" ht="19.5" customHeight="1" x14ac:dyDescent="0.2">
      <c r="A106" s="1"/>
      <c r="B106" s="1"/>
      <c r="C106" s="1"/>
      <c r="D106" s="1"/>
      <c r="E106" s="1"/>
      <c r="F106" s="1"/>
      <c r="G106" s="1"/>
    </row>
    <row r="107" spans="1:7" ht="19.5" customHeight="1" x14ac:dyDescent="0.2">
      <c r="A107" s="1"/>
      <c r="B107" s="1"/>
      <c r="C107" s="1"/>
      <c r="D107" s="1"/>
      <c r="E107" s="1"/>
      <c r="F107" s="1"/>
      <c r="G107" s="1"/>
    </row>
    <row r="108" spans="1:7" ht="15.75" customHeight="1" x14ac:dyDescent="0.2">
      <c r="A108" s="1"/>
      <c r="B108" s="1"/>
      <c r="C108" s="1"/>
      <c r="D108" s="1"/>
      <c r="E108" s="1"/>
      <c r="F108" s="1"/>
      <c r="G108" s="1"/>
    </row>
    <row r="109" spans="1:7" ht="15.75" customHeight="1" x14ac:dyDescent="0.2">
      <c r="A109" s="1"/>
      <c r="B109" s="1"/>
      <c r="C109" s="1"/>
      <c r="D109" s="1"/>
      <c r="E109" s="1"/>
      <c r="F109" s="1"/>
      <c r="G109" s="1"/>
    </row>
    <row r="110" spans="1:7" ht="15.75" customHeight="1" x14ac:dyDescent="0.2">
      <c r="A110" s="1"/>
      <c r="B110" s="1"/>
      <c r="C110" s="1"/>
      <c r="D110" s="1"/>
      <c r="E110" s="1"/>
      <c r="F110" s="1"/>
      <c r="G110" s="1"/>
    </row>
    <row r="111" spans="1:7" ht="15.75" customHeight="1" x14ac:dyDescent="0.2">
      <c r="A111" s="1"/>
      <c r="B111" s="1"/>
      <c r="C111" s="1"/>
      <c r="D111" s="1"/>
      <c r="E111" s="1"/>
      <c r="F111" s="1"/>
      <c r="G111" s="1"/>
    </row>
    <row r="112" spans="1:7" ht="15.75" customHeight="1" x14ac:dyDescent="0.2">
      <c r="A112" s="1"/>
      <c r="B112" s="1"/>
      <c r="C112" s="1"/>
      <c r="D112" s="1"/>
      <c r="E112" s="1"/>
      <c r="F112" s="1"/>
      <c r="G112" s="1"/>
    </row>
    <row r="113" spans="1:7" ht="15.75" customHeight="1" x14ac:dyDescent="0.2">
      <c r="A113" s="1"/>
      <c r="B113" s="1"/>
      <c r="C113" s="1"/>
      <c r="D113" s="1"/>
      <c r="E113" s="1"/>
      <c r="F113" s="1"/>
      <c r="G113" s="1"/>
    </row>
    <row r="114" spans="1:7" ht="15.75" customHeight="1" x14ac:dyDescent="0.2">
      <c r="A114" s="1"/>
      <c r="B114" s="1"/>
      <c r="C114" s="1"/>
      <c r="D114" s="1"/>
      <c r="E114" s="1"/>
      <c r="F114" s="1"/>
      <c r="G114" s="1"/>
    </row>
    <row r="115" spans="1:7" ht="15.75" customHeight="1" x14ac:dyDescent="0.2">
      <c r="A115" s="1"/>
      <c r="B115" s="1"/>
      <c r="C115" s="1"/>
      <c r="D115" s="1"/>
      <c r="E115" s="1"/>
      <c r="F115" s="1"/>
      <c r="G115" s="1"/>
    </row>
    <row r="116" spans="1:7" ht="15.75" customHeight="1" x14ac:dyDescent="0.2">
      <c r="A116" s="1"/>
      <c r="B116" s="1"/>
      <c r="C116" s="1"/>
      <c r="D116" s="1"/>
      <c r="E116" s="1"/>
      <c r="F116" s="1"/>
      <c r="G116" s="1"/>
    </row>
    <row r="117" spans="1:7" ht="15.75" customHeight="1" x14ac:dyDescent="0.2">
      <c r="A117" s="1"/>
      <c r="B117" s="1"/>
      <c r="C117" s="1"/>
      <c r="D117" s="1"/>
      <c r="E117" s="1"/>
      <c r="F117" s="1"/>
      <c r="G117" s="1"/>
    </row>
    <row r="118" spans="1:7" ht="15.75" customHeight="1" x14ac:dyDescent="0.2">
      <c r="A118" s="1"/>
      <c r="B118" s="1"/>
      <c r="C118" s="1"/>
      <c r="D118" s="1"/>
      <c r="E118" s="1"/>
      <c r="F118" s="1"/>
      <c r="G118" s="1"/>
    </row>
    <row r="119" spans="1:7" ht="15.75" customHeight="1" x14ac:dyDescent="0.2">
      <c r="A119" s="1"/>
      <c r="B119" s="1"/>
      <c r="C119" s="1"/>
      <c r="D119" s="1"/>
      <c r="E119" s="1"/>
      <c r="F119" s="1"/>
      <c r="G119" s="1"/>
    </row>
    <row r="120" spans="1:7" ht="15.75" customHeight="1" x14ac:dyDescent="0.2">
      <c r="A120" s="1"/>
      <c r="B120" s="1"/>
      <c r="C120" s="1"/>
      <c r="D120" s="1"/>
      <c r="E120" s="1"/>
      <c r="F120" s="1"/>
      <c r="G120" s="1"/>
    </row>
    <row r="121" spans="1:7" ht="15.75" customHeight="1" x14ac:dyDescent="0.2">
      <c r="A121" s="1"/>
      <c r="B121" s="1"/>
      <c r="C121" s="1"/>
      <c r="D121" s="1"/>
      <c r="E121" s="1"/>
      <c r="F121" s="1"/>
      <c r="G121" s="1"/>
    </row>
    <row r="122" spans="1:7" ht="15.75" customHeight="1" x14ac:dyDescent="0.2">
      <c r="A122" s="1"/>
      <c r="B122" s="1"/>
      <c r="C122" s="1"/>
      <c r="D122" s="1"/>
      <c r="E122" s="1"/>
      <c r="F122" s="1"/>
      <c r="G122" s="1"/>
    </row>
    <row r="123" spans="1:7" ht="15.75" customHeight="1" x14ac:dyDescent="0.2">
      <c r="A123" s="1"/>
      <c r="B123" s="1"/>
      <c r="C123" s="1"/>
      <c r="D123" s="1"/>
      <c r="E123" s="1"/>
      <c r="F123" s="1"/>
      <c r="G123" s="1"/>
    </row>
    <row r="124" spans="1:7" ht="15.75" customHeight="1" x14ac:dyDescent="0.2">
      <c r="A124" s="1"/>
      <c r="B124" s="1"/>
      <c r="C124" s="1"/>
      <c r="D124" s="1"/>
      <c r="E124" s="1"/>
      <c r="F124" s="1"/>
      <c r="G124" s="1"/>
    </row>
    <row r="125" spans="1:7" ht="15.75" customHeight="1" x14ac:dyDescent="0.2">
      <c r="A125" s="1"/>
      <c r="B125" s="1"/>
      <c r="C125" s="1"/>
      <c r="D125" s="1"/>
      <c r="E125" s="1"/>
      <c r="F125" s="1"/>
      <c r="G125" s="1"/>
    </row>
    <row r="126" spans="1:7" ht="15.75" customHeight="1" x14ac:dyDescent="0.2">
      <c r="A126" s="1"/>
      <c r="B126" s="1"/>
      <c r="C126" s="1"/>
      <c r="D126" s="1"/>
      <c r="E126" s="1"/>
      <c r="F126" s="1"/>
      <c r="G126" s="1"/>
    </row>
    <row r="127" spans="1:7" ht="15.75" customHeight="1" x14ac:dyDescent="0.2">
      <c r="A127" s="1"/>
      <c r="B127" s="1"/>
      <c r="C127" s="1"/>
      <c r="D127" s="1"/>
      <c r="E127" s="1"/>
      <c r="F127" s="1"/>
      <c r="G127" s="1"/>
    </row>
    <row r="128" spans="1:7" ht="15.75" customHeight="1" x14ac:dyDescent="0.2">
      <c r="A128" s="1"/>
      <c r="B128" s="1"/>
      <c r="C128" s="1"/>
      <c r="D128" s="1"/>
      <c r="E128" s="1"/>
      <c r="F128" s="1"/>
      <c r="G128" s="1"/>
    </row>
    <row r="129" spans="1:7" ht="15.75" customHeight="1" x14ac:dyDescent="0.2">
      <c r="A129" s="1"/>
      <c r="B129" s="1"/>
      <c r="C129" s="1"/>
      <c r="D129" s="1"/>
      <c r="E129" s="1"/>
      <c r="F129" s="1"/>
      <c r="G129" s="1"/>
    </row>
    <row r="130" spans="1:7" ht="15.75" customHeight="1" x14ac:dyDescent="0.2">
      <c r="A130" s="1"/>
      <c r="B130" s="1"/>
      <c r="C130" s="1"/>
      <c r="D130" s="1"/>
      <c r="E130" s="1"/>
      <c r="F130" s="1"/>
      <c r="G130" s="1"/>
    </row>
    <row r="131" spans="1:7" ht="15.75" customHeight="1" x14ac:dyDescent="0.2">
      <c r="A131" s="1"/>
      <c r="B131" s="1"/>
      <c r="C131" s="1"/>
      <c r="D131" s="1"/>
      <c r="E131" s="1"/>
      <c r="F131" s="1"/>
      <c r="G131" s="1"/>
    </row>
    <row r="132" spans="1:7" ht="15.75" customHeight="1" x14ac:dyDescent="0.2">
      <c r="A132" s="1"/>
      <c r="B132" s="1"/>
      <c r="C132" s="1"/>
      <c r="D132" s="1"/>
      <c r="E132" s="1"/>
      <c r="F132" s="1"/>
      <c r="G132" s="1"/>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c r="A221" s="1"/>
      <c r="B221" s="1"/>
      <c r="C221" s="1"/>
      <c r="D221" s="1"/>
      <c r="E221" s="1"/>
      <c r="F221" s="1"/>
      <c r="G221" s="1"/>
    </row>
    <row r="222" spans="1:7" ht="15.75" customHeight="1" x14ac:dyDescent="0.2">
      <c r="A222" s="1"/>
      <c r="B222" s="1"/>
      <c r="C222" s="1"/>
      <c r="D222" s="1"/>
      <c r="E222" s="1"/>
      <c r="F222" s="1"/>
      <c r="G222" s="1"/>
    </row>
    <row r="223" spans="1:7" ht="15.75" customHeight="1" x14ac:dyDescent="0.2">
      <c r="A223" s="1"/>
      <c r="B223" s="1"/>
      <c r="C223" s="1"/>
      <c r="D223" s="1"/>
      <c r="E223" s="1"/>
      <c r="F223" s="1"/>
      <c r="G223" s="1"/>
    </row>
    <row r="224" spans="1:7" ht="15.75" customHeight="1" x14ac:dyDescent="0.2">
      <c r="A224" s="1"/>
      <c r="B224" s="1"/>
      <c r="C224" s="1"/>
      <c r="D224" s="1"/>
      <c r="E224" s="1"/>
      <c r="F224" s="1"/>
      <c r="G224" s="1"/>
    </row>
    <row r="225" spans="1:7" ht="15.75" customHeight="1" x14ac:dyDescent="0.2">
      <c r="A225" s="1"/>
      <c r="B225" s="1"/>
      <c r="C225" s="1"/>
      <c r="D225" s="1"/>
      <c r="E225" s="1"/>
      <c r="F225" s="1"/>
      <c r="G225" s="1"/>
    </row>
    <row r="226" spans="1:7" ht="15.75" customHeight="1" x14ac:dyDescent="0.2">
      <c r="A226" s="1"/>
      <c r="B226" s="1"/>
      <c r="C226" s="1"/>
      <c r="D226" s="1"/>
      <c r="E226" s="1"/>
      <c r="F226" s="1"/>
      <c r="G226" s="1"/>
    </row>
    <row r="227" spans="1:7" ht="15.75" customHeight="1" x14ac:dyDescent="0.2">
      <c r="A227" s="1"/>
      <c r="B227" s="1"/>
      <c r="C227" s="1"/>
      <c r="D227" s="1"/>
      <c r="E227" s="1"/>
      <c r="F227" s="1"/>
      <c r="G227" s="1"/>
    </row>
    <row r="228" spans="1:7" ht="15.75" customHeight="1" x14ac:dyDescent="0.2">
      <c r="A228" s="1"/>
      <c r="B228" s="1"/>
      <c r="C228" s="1"/>
      <c r="D228" s="1"/>
      <c r="E228" s="1"/>
      <c r="F228" s="1"/>
      <c r="G228" s="1"/>
    </row>
    <row r="229" spans="1:7" ht="15.75" customHeight="1" x14ac:dyDescent="0.2">
      <c r="A229" s="1"/>
      <c r="B229" s="1"/>
      <c r="C229" s="1"/>
      <c r="D229" s="1"/>
      <c r="E229" s="1"/>
      <c r="F229" s="1"/>
      <c r="G229" s="1"/>
    </row>
    <row r="230" spans="1:7" ht="15.75" customHeight="1" x14ac:dyDescent="0.2"/>
    <row r="231" spans="1:7" ht="15.75" customHeight="1" x14ac:dyDescent="0.2"/>
    <row r="232" spans="1:7" ht="15.75" customHeight="1" x14ac:dyDescent="0.2"/>
    <row r="233" spans="1:7" ht="15.75" customHeight="1" x14ac:dyDescent="0.2"/>
    <row r="234" spans="1:7" ht="15.75" customHeight="1" x14ac:dyDescent="0.2"/>
    <row r="235" spans="1:7" ht="15.75" customHeight="1" x14ac:dyDescent="0.2"/>
    <row r="236" spans="1:7" ht="15.75" customHeight="1" x14ac:dyDescent="0.2"/>
    <row r="237" spans="1:7" ht="15.75" customHeight="1" x14ac:dyDescent="0.2"/>
    <row r="238" spans="1:7" ht="15.75" customHeight="1" x14ac:dyDescent="0.2"/>
    <row r="239" spans="1:7" ht="15.75" customHeight="1" x14ac:dyDescent="0.2"/>
    <row r="240" spans="1:7"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25:G25"/>
    <mergeCell ref="C26:G26"/>
    <mergeCell ref="C27:G27"/>
    <mergeCell ref="C28:G28"/>
    <mergeCell ref="C29:G29"/>
    <mergeCell ref="C7:G7"/>
    <mergeCell ref="C8:G8"/>
    <mergeCell ref="C19:G19"/>
    <mergeCell ref="C23:G23"/>
    <mergeCell ref="C24:G24"/>
    <mergeCell ref="C9:G9"/>
    <mergeCell ref="C13:G13"/>
    <mergeCell ref="C14:G14"/>
    <mergeCell ref="C15:G15"/>
    <mergeCell ref="C16:G16"/>
    <mergeCell ref="C17:G17"/>
    <mergeCell ref="C18:G18"/>
    <mergeCell ref="B1:G1"/>
    <mergeCell ref="C3:G3"/>
    <mergeCell ref="C4:G4"/>
    <mergeCell ref="C5:G5"/>
    <mergeCell ref="C6:G6"/>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G1000"/>
  <sheetViews>
    <sheetView workbookViewId="0"/>
  </sheetViews>
  <sheetFormatPr defaultColWidth="12.5703125" defaultRowHeight="15" customHeight="1" x14ac:dyDescent="0.2"/>
  <cols>
    <col min="1" max="1" width="3.42578125" customWidth="1"/>
    <col min="2" max="2" width="25.85546875" customWidth="1"/>
    <col min="3" max="3" width="83.7109375" customWidth="1"/>
    <col min="4" max="4" width="3.42578125" customWidth="1"/>
    <col min="5" max="5" width="14.140625" customWidth="1"/>
    <col min="6" max="7" width="9" customWidth="1"/>
  </cols>
  <sheetData>
    <row r="1" spans="1:7" ht="22.5" customHeight="1" x14ac:dyDescent="0.25">
      <c r="A1" s="1"/>
      <c r="B1" s="626" t="s">
        <v>366</v>
      </c>
      <c r="C1" s="618"/>
      <c r="D1" s="618"/>
      <c r="E1" s="618"/>
      <c r="F1" s="618"/>
      <c r="G1" s="618"/>
    </row>
    <row r="2" spans="1:7" ht="22.5" customHeight="1" x14ac:dyDescent="0.2">
      <c r="A2" s="1"/>
      <c r="B2" s="1"/>
      <c r="C2" s="1"/>
      <c r="D2" s="1"/>
      <c r="E2" s="1"/>
      <c r="F2" s="1"/>
      <c r="G2" s="1"/>
    </row>
    <row r="3" spans="1:7" ht="22.5" customHeight="1" x14ac:dyDescent="0.2">
      <c r="A3" s="1"/>
      <c r="B3" s="129" t="s">
        <v>322</v>
      </c>
      <c r="C3" s="625" t="s">
        <v>56</v>
      </c>
      <c r="D3" s="620"/>
      <c r="E3" s="620"/>
      <c r="F3" s="620"/>
      <c r="G3" s="621"/>
    </row>
    <row r="4" spans="1:7" ht="22.5" customHeight="1" x14ac:dyDescent="0.2">
      <c r="A4" s="1"/>
      <c r="B4" s="130" t="s">
        <v>323</v>
      </c>
      <c r="C4" s="625" t="s">
        <v>367</v>
      </c>
      <c r="D4" s="620"/>
      <c r="E4" s="620"/>
      <c r="F4" s="620"/>
      <c r="G4" s="621"/>
    </row>
    <row r="5" spans="1:7" ht="28.5" customHeight="1" x14ac:dyDescent="0.2">
      <c r="A5" s="1"/>
      <c r="B5" s="130" t="s">
        <v>324</v>
      </c>
      <c r="C5" s="624" t="s">
        <v>368</v>
      </c>
      <c r="D5" s="620"/>
      <c r="E5" s="620"/>
      <c r="F5" s="620"/>
      <c r="G5" s="621"/>
    </row>
    <row r="6" spans="1:7" ht="34.5" customHeight="1" x14ac:dyDescent="0.2">
      <c r="A6" s="1"/>
      <c r="B6" s="131" t="s">
        <v>326</v>
      </c>
      <c r="C6" s="624" t="s">
        <v>340</v>
      </c>
      <c r="D6" s="620"/>
      <c r="E6" s="620"/>
      <c r="F6" s="620"/>
      <c r="G6" s="621"/>
    </row>
    <row r="7" spans="1:7" ht="27" customHeight="1" x14ac:dyDescent="0.2">
      <c r="A7" s="1"/>
      <c r="B7" s="132" t="s">
        <v>328</v>
      </c>
      <c r="C7" s="624" t="s">
        <v>329</v>
      </c>
      <c r="D7" s="620"/>
      <c r="E7" s="620"/>
      <c r="F7" s="620"/>
      <c r="G7" s="621"/>
    </row>
    <row r="8" spans="1:7" ht="24" customHeight="1" x14ac:dyDescent="0.2">
      <c r="A8" s="1"/>
      <c r="B8" s="132" t="s">
        <v>330</v>
      </c>
      <c r="C8" s="632" t="s">
        <v>369</v>
      </c>
      <c r="D8" s="620"/>
      <c r="E8" s="620"/>
      <c r="F8" s="620"/>
      <c r="G8" s="621"/>
    </row>
    <row r="9" spans="1:7" ht="22.5" customHeight="1" x14ac:dyDescent="0.2">
      <c r="A9" s="1"/>
      <c r="B9" s="132" t="s">
        <v>332</v>
      </c>
      <c r="C9" s="633" t="s">
        <v>370</v>
      </c>
      <c r="D9" s="620"/>
      <c r="E9" s="620"/>
      <c r="F9" s="620"/>
      <c r="G9" s="621"/>
    </row>
    <row r="10" spans="1:7" ht="9.75" customHeight="1" x14ac:dyDescent="0.2">
      <c r="A10" s="1"/>
      <c r="B10" s="134"/>
      <c r="C10" s="134"/>
      <c r="D10" s="134"/>
      <c r="E10" s="134"/>
      <c r="F10" s="134"/>
      <c r="G10" s="134"/>
    </row>
    <row r="11" spans="1:7" ht="8.25" customHeight="1" x14ac:dyDescent="0.2">
      <c r="A11" s="1"/>
      <c r="B11" s="133"/>
      <c r="C11" s="133"/>
      <c r="D11" s="133"/>
      <c r="E11" s="133"/>
      <c r="F11" s="133"/>
      <c r="G11" s="133"/>
    </row>
    <row r="12" spans="1:7" ht="7.5" customHeight="1" x14ac:dyDescent="0.2">
      <c r="A12" s="1"/>
      <c r="B12" s="1"/>
      <c r="C12" s="1"/>
      <c r="D12" s="1"/>
      <c r="E12" s="135"/>
      <c r="F12" s="135"/>
      <c r="G12" s="135"/>
    </row>
    <row r="13" spans="1:7" ht="9.75" customHeight="1" x14ac:dyDescent="0.2">
      <c r="A13" s="1"/>
      <c r="B13" s="1"/>
      <c r="C13" s="1"/>
      <c r="D13" s="1"/>
      <c r="E13" s="1"/>
      <c r="F13" s="1"/>
      <c r="G13" s="1"/>
    </row>
    <row r="14" spans="1:7" ht="22.5" customHeight="1" x14ac:dyDescent="0.2">
      <c r="A14" s="1"/>
      <c r="B14" s="129" t="s">
        <v>322</v>
      </c>
      <c r="C14" s="625" t="s">
        <v>60</v>
      </c>
      <c r="D14" s="620"/>
      <c r="E14" s="620"/>
      <c r="F14" s="620"/>
      <c r="G14" s="621"/>
    </row>
    <row r="15" spans="1:7" ht="22.5" customHeight="1" x14ac:dyDescent="0.2">
      <c r="A15" s="1"/>
      <c r="B15" s="130" t="s">
        <v>323</v>
      </c>
      <c r="C15" s="625" t="s">
        <v>371</v>
      </c>
      <c r="D15" s="620"/>
      <c r="E15" s="620"/>
      <c r="F15" s="620"/>
      <c r="G15" s="621"/>
    </row>
    <row r="16" spans="1:7" ht="30.75" customHeight="1" x14ac:dyDescent="0.2">
      <c r="A16" s="1"/>
      <c r="B16" s="130" t="s">
        <v>324</v>
      </c>
      <c r="C16" s="624" t="s">
        <v>372</v>
      </c>
      <c r="D16" s="620"/>
      <c r="E16" s="620"/>
      <c r="F16" s="620"/>
      <c r="G16" s="621"/>
    </row>
    <row r="17" spans="1:7" ht="34.5" customHeight="1" x14ac:dyDescent="0.2">
      <c r="A17" s="1"/>
      <c r="B17" s="131" t="s">
        <v>326</v>
      </c>
      <c r="C17" s="624" t="s">
        <v>340</v>
      </c>
      <c r="D17" s="620"/>
      <c r="E17" s="620"/>
      <c r="F17" s="620"/>
      <c r="G17" s="621"/>
    </row>
    <row r="18" spans="1:7" ht="27" customHeight="1" x14ac:dyDescent="0.2">
      <c r="A18" s="1"/>
      <c r="B18" s="132" t="s">
        <v>328</v>
      </c>
      <c r="C18" s="624" t="s">
        <v>329</v>
      </c>
      <c r="D18" s="620"/>
      <c r="E18" s="620"/>
      <c r="F18" s="620"/>
      <c r="G18" s="621"/>
    </row>
    <row r="19" spans="1:7" ht="24" customHeight="1" x14ac:dyDescent="0.2">
      <c r="A19" s="1"/>
      <c r="B19" s="132" t="s">
        <v>330</v>
      </c>
      <c r="C19" s="632" t="s">
        <v>369</v>
      </c>
      <c r="D19" s="620"/>
      <c r="E19" s="620"/>
      <c r="F19" s="620"/>
      <c r="G19" s="621"/>
    </row>
    <row r="20" spans="1:7" ht="35.25" customHeight="1" x14ac:dyDescent="0.2">
      <c r="A20" s="1"/>
      <c r="B20" s="132" t="s">
        <v>332</v>
      </c>
      <c r="C20" s="634" t="s">
        <v>373</v>
      </c>
      <c r="D20" s="620"/>
      <c r="E20" s="620"/>
      <c r="F20" s="620"/>
      <c r="G20" s="621"/>
    </row>
    <row r="21" spans="1:7" ht="9.75" customHeight="1" x14ac:dyDescent="0.2">
      <c r="A21" s="1"/>
      <c r="B21" s="134"/>
      <c r="C21" s="134"/>
      <c r="D21" s="134"/>
      <c r="E21" s="134"/>
      <c r="F21" s="134"/>
      <c r="G21" s="134"/>
    </row>
    <row r="22" spans="1:7" ht="8.25" customHeight="1" x14ac:dyDescent="0.2">
      <c r="A22" s="1"/>
      <c r="B22" s="133"/>
      <c r="C22" s="133"/>
      <c r="D22" s="133"/>
      <c r="E22" s="133"/>
      <c r="F22" s="133"/>
      <c r="G22" s="133"/>
    </row>
    <row r="23" spans="1:7" ht="9.75" customHeight="1" x14ac:dyDescent="0.2">
      <c r="A23" s="1"/>
      <c r="B23" s="1"/>
      <c r="C23" s="1"/>
      <c r="D23" s="1"/>
      <c r="E23" s="1"/>
      <c r="F23" s="1"/>
      <c r="G23" s="1"/>
    </row>
    <row r="24" spans="1:7" ht="22.5" customHeight="1" x14ac:dyDescent="0.2">
      <c r="A24" s="1"/>
      <c r="B24" s="129" t="s">
        <v>322</v>
      </c>
      <c r="C24" s="625" t="s">
        <v>62</v>
      </c>
      <c r="D24" s="620"/>
      <c r="E24" s="620"/>
      <c r="F24" s="620"/>
      <c r="G24" s="621"/>
    </row>
    <row r="25" spans="1:7" ht="22.5" customHeight="1" x14ac:dyDescent="0.2">
      <c r="A25" s="1"/>
      <c r="B25" s="130" t="s">
        <v>323</v>
      </c>
      <c r="C25" s="625" t="s">
        <v>374</v>
      </c>
      <c r="D25" s="620"/>
      <c r="E25" s="620"/>
      <c r="F25" s="620"/>
      <c r="G25" s="621"/>
    </row>
    <row r="26" spans="1:7" ht="32.25" customHeight="1" x14ac:dyDescent="0.2">
      <c r="A26" s="1"/>
      <c r="B26" s="130" t="s">
        <v>324</v>
      </c>
      <c r="C26" s="624" t="s">
        <v>375</v>
      </c>
      <c r="D26" s="620"/>
      <c r="E26" s="620"/>
      <c r="F26" s="620"/>
      <c r="G26" s="621"/>
    </row>
    <row r="27" spans="1:7" ht="34.5" customHeight="1" x14ac:dyDescent="0.2">
      <c r="A27" s="1"/>
      <c r="B27" s="131" t="s">
        <v>326</v>
      </c>
      <c r="C27" s="624" t="s">
        <v>340</v>
      </c>
      <c r="D27" s="620"/>
      <c r="E27" s="620"/>
      <c r="F27" s="620"/>
      <c r="G27" s="621"/>
    </row>
    <row r="28" spans="1:7" ht="27" customHeight="1" x14ac:dyDescent="0.2">
      <c r="A28" s="1"/>
      <c r="B28" s="132" t="s">
        <v>328</v>
      </c>
      <c r="C28" s="624" t="s">
        <v>329</v>
      </c>
      <c r="D28" s="620"/>
      <c r="E28" s="620"/>
      <c r="F28" s="620"/>
      <c r="G28" s="621"/>
    </row>
    <row r="29" spans="1:7" ht="24" customHeight="1" x14ac:dyDescent="0.2">
      <c r="A29" s="1"/>
      <c r="B29" s="132" t="s">
        <v>330</v>
      </c>
      <c r="C29" s="632" t="s">
        <v>369</v>
      </c>
      <c r="D29" s="620"/>
      <c r="E29" s="620"/>
      <c r="F29" s="620"/>
      <c r="G29" s="621"/>
    </row>
    <row r="30" spans="1:7" ht="22.5" customHeight="1" x14ac:dyDescent="0.2">
      <c r="A30" s="1"/>
      <c r="B30" s="132" t="s">
        <v>332</v>
      </c>
      <c r="C30" s="633" t="s">
        <v>376</v>
      </c>
      <c r="D30" s="620"/>
      <c r="E30" s="620"/>
      <c r="F30" s="620"/>
      <c r="G30" s="621"/>
    </row>
    <row r="31" spans="1:7" ht="9.75" customHeight="1" x14ac:dyDescent="0.2">
      <c r="A31" s="1"/>
      <c r="B31" s="134"/>
      <c r="C31" s="134"/>
      <c r="D31" s="134"/>
      <c r="E31" s="134"/>
      <c r="F31" s="134"/>
      <c r="G31" s="134"/>
    </row>
    <row r="32" spans="1:7" ht="8.25" customHeight="1" x14ac:dyDescent="0.2">
      <c r="A32" s="1"/>
      <c r="B32" s="133"/>
      <c r="C32" s="133"/>
      <c r="D32" s="133"/>
      <c r="E32" s="133"/>
      <c r="F32" s="133"/>
      <c r="G32" s="133"/>
    </row>
    <row r="33" spans="1:7" ht="9.75" customHeight="1" x14ac:dyDescent="0.2">
      <c r="A33" s="1"/>
      <c r="B33" s="1"/>
      <c r="C33" s="1"/>
      <c r="D33" s="1"/>
      <c r="E33" s="1"/>
      <c r="F33" s="1"/>
      <c r="G33" s="1"/>
    </row>
    <row r="34" spans="1:7" ht="22.5" customHeight="1" x14ac:dyDescent="0.2">
      <c r="A34" s="1"/>
      <c r="B34" s="129" t="s">
        <v>322</v>
      </c>
      <c r="C34" s="625" t="s">
        <v>65</v>
      </c>
      <c r="D34" s="620"/>
      <c r="E34" s="620"/>
      <c r="F34" s="620"/>
      <c r="G34" s="621"/>
    </row>
    <row r="35" spans="1:7" ht="22.5" customHeight="1" x14ac:dyDescent="0.2">
      <c r="A35" s="1"/>
      <c r="B35" s="130" t="s">
        <v>323</v>
      </c>
      <c r="C35" s="625" t="s">
        <v>66</v>
      </c>
      <c r="D35" s="620"/>
      <c r="E35" s="620"/>
      <c r="F35" s="620"/>
      <c r="G35" s="621"/>
    </row>
    <row r="36" spans="1:7" ht="23.25" customHeight="1" x14ac:dyDescent="0.2">
      <c r="A36" s="1"/>
      <c r="B36" s="130" t="s">
        <v>324</v>
      </c>
      <c r="C36" s="624" t="s">
        <v>377</v>
      </c>
      <c r="D36" s="620"/>
      <c r="E36" s="620"/>
      <c r="F36" s="620"/>
      <c r="G36" s="621"/>
    </row>
    <row r="37" spans="1:7" ht="43.5" customHeight="1" x14ac:dyDescent="0.2">
      <c r="A37" s="1"/>
      <c r="B37" s="131" t="s">
        <v>326</v>
      </c>
      <c r="C37" s="624" t="s">
        <v>340</v>
      </c>
      <c r="D37" s="620"/>
      <c r="E37" s="620"/>
      <c r="F37" s="620"/>
      <c r="G37" s="621"/>
    </row>
    <row r="38" spans="1:7" ht="27" customHeight="1" x14ac:dyDescent="0.2">
      <c r="A38" s="1"/>
      <c r="B38" s="132" t="s">
        <v>328</v>
      </c>
      <c r="C38" s="624" t="s">
        <v>329</v>
      </c>
      <c r="D38" s="620"/>
      <c r="E38" s="620"/>
      <c r="F38" s="620"/>
      <c r="G38" s="621"/>
    </row>
    <row r="39" spans="1:7" ht="24" customHeight="1" x14ac:dyDescent="0.2">
      <c r="A39" s="1"/>
      <c r="B39" s="132" t="s">
        <v>330</v>
      </c>
      <c r="C39" s="632" t="s">
        <v>369</v>
      </c>
      <c r="D39" s="620"/>
      <c r="E39" s="620"/>
      <c r="F39" s="620"/>
      <c r="G39" s="621"/>
    </row>
    <row r="40" spans="1:7" ht="21.75" customHeight="1" x14ac:dyDescent="0.2">
      <c r="A40" s="1"/>
      <c r="B40" s="132" t="s">
        <v>332</v>
      </c>
      <c r="C40" s="634" t="s">
        <v>378</v>
      </c>
      <c r="D40" s="620"/>
      <c r="E40" s="620"/>
      <c r="F40" s="620"/>
      <c r="G40" s="621"/>
    </row>
    <row r="41" spans="1:7" ht="9.75" customHeight="1" x14ac:dyDescent="0.2">
      <c r="A41" s="1"/>
      <c r="B41" s="134"/>
      <c r="C41" s="134"/>
      <c r="D41" s="134"/>
      <c r="E41" s="134"/>
      <c r="F41" s="134"/>
      <c r="G41" s="134"/>
    </row>
    <row r="42" spans="1:7" ht="8.25" customHeight="1" x14ac:dyDescent="0.2">
      <c r="A42" s="1"/>
      <c r="B42" s="133"/>
      <c r="C42" s="133"/>
      <c r="D42" s="133"/>
      <c r="E42" s="133"/>
      <c r="F42" s="133"/>
      <c r="G42" s="133"/>
    </row>
    <row r="43" spans="1:7" ht="9.75" customHeight="1" x14ac:dyDescent="0.2">
      <c r="A43" s="1"/>
      <c r="B43" s="1"/>
      <c r="C43" s="1"/>
      <c r="D43" s="1"/>
      <c r="E43" s="1"/>
      <c r="F43" s="1"/>
      <c r="G43" s="1"/>
    </row>
    <row r="44" spans="1:7" ht="22.5" customHeight="1" x14ac:dyDescent="0.2">
      <c r="A44" s="1"/>
      <c r="B44" s="129" t="s">
        <v>322</v>
      </c>
      <c r="C44" s="625" t="s">
        <v>67</v>
      </c>
      <c r="D44" s="620"/>
      <c r="E44" s="620"/>
      <c r="F44" s="620"/>
      <c r="G44" s="621"/>
    </row>
    <row r="45" spans="1:7" ht="22.5" customHeight="1" x14ac:dyDescent="0.2">
      <c r="A45" s="1"/>
      <c r="B45" s="130" t="s">
        <v>323</v>
      </c>
      <c r="C45" s="625" t="s">
        <v>68</v>
      </c>
      <c r="D45" s="620"/>
      <c r="E45" s="620"/>
      <c r="F45" s="620"/>
      <c r="G45" s="621"/>
    </row>
    <row r="46" spans="1:7" ht="35.25" customHeight="1" x14ac:dyDescent="0.2">
      <c r="A46" s="1"/>
      <c r="B46" s="130" t="s">
        <v>324</v>
      </c>
      <c r="C46" s="624" t="s">
        <v>379</v>
      </c>
      <c r="D46" s="620"/>
      <c r="E46" s="620"/>
      <c r="F46" s="620"/>
      <c r="G46" s="621"/>
    </row>
    <row r="47" spans="1:7" ht="34.5" customHeight="1" x14ac:dyDescent="0.2">
      <c r="A47" s="1"/>
      <c r="B47" s="131" t="s">
        <v>326</v>
      </c>
      <c r="C47" s="630" t="s">
        <v>340</v>
      </c>
      <c r="D47" s="620"/>
      <c r="E47" s="620"/>
      <c r="F47" s="620"/>
      <c r="G47" s="621"/>
    </row>
    <row r="48" spans="1:7" ht="27" customHeight="1" x14ac:dyDescent="0.2">
      <c r="A48" s="1"/>
      <c r="B48" s="132" t="s">
        <v>328</v>
      </c>
      <c r="C48" s="635" t="s">
        <v>329</v>
      </c>
      <c r="D48" s="620"/>
      <c r="E48" s="620"/>
      <c r="F48" s="620"/>
      <c r="G48" s="621"/>
    </row>
    <row r="49" spans="1:7" ht="24" customHeight="1" x14ac:dyDescent="0.2">
      <c r="A49" s="1"/>
      <c r="B49" s="132" t="s">
        <v>330</v>
      </c>
      <c r="C49" s="632" t="s">
        <v>369</v>
      </c>
      <c r="D49" s="620"/>
      <c r="E49" s="620"/>
      <c r="F49" s="620"/>
      <c r="G49" s="621"/>
    </row>
    <row r="50" spans="1:7" ht="38.25" customHeight="1" x14ac:dyDescent="0.2">
      <c r="A50" s="1"/>
      <c r="B50" s="132" t="s">
        <v>332</v>
      </c>
      <c r="C50" s="624" t="s">
        <v>380</v>
      </c>
      <c r="D50" s="620"/>
      <c r="E50" s="620"/>
      <c r="F50" s="620"/>
      <c r="G50" s="621"/>
    </row>
    <row r="51" spans="1:7" ht="9.75" customHeight="1" x14ac:dyDescent="0.2">
      <c r="A51" s="1"/>
      <c r="B51" s="134"/>
      <c r="C51" s="134"/>
      <c r="D51" s="134"/>
      <c r="E51" s="134"/>
      <c r="F51" s="134"/>
      <c r="G51" s="134"/>
    </row>
    <row r="52" spans="1:7" ht="8.25" customHeight="1" x14ac:dyDescent="0.2">
      <c r="A52" s="1"/>
      <c r="B52" s="133"/>
      <c r="C52" s="133"/>
      <c r="D52" s="133"/>
      <c r="E52" s="133"/>
      <c r="F52" s="133"/>
      <c r="G52" s="133"/>
    </row>
    <row r="53" spans="1:7" ht="9.75" customHeight="1" x14ac:dyDescent="0.2">
      <c r="A53" s="1"/>
      <c r="B53" s="1"/>
      <c r="C53" s="1"/>
      <c r="D53" s="1"/>
      <c r="E53" s="1"/>
      <c r="F53" s="1"/>
      <c r="G53" s="1"/>
    </row>
    <row r="54" spans="1:7" ht="22.5" customHeight="1" x14ac:dyDescent="0.2">
      <c r="A54" s="1"/>
      <c r="B54" s="129" t="s">
        <v>322</v>
      </c>
      <c r="C54" s="625" t="s">
        <v>69</v>
      </c>
      <c r="D54" s="620"/>
      <c r="E54" s="620"/>
      <c r="F54" s="620"/>
      <c r="G54" s="621"/>
    </row>
    <row r="55" spans="1:7" ht="22.5" customHeight="1" x14ac:dyDescent="0.2">
      <c r="A55" s="1"/>
      <c r="B55" s="130" t="s">
        <v>323</v>
      </c>
      <c r="C55" s="625" t="s">
        <v>70</v>
      </c>
      <c r="D55" s="620"/>
      <c r="E55" s="620"/>
      <c r="F55" s="620"/>
      <c r="G55" s="621"/>
    </row>
    <row r="56" spans="1:7" ht="25.5" customHeight="1" x14ac:dyDescent="0.2">
      <c r="A56" s="1"/>
      <c r="B56" s="130" t="s">
        <v>324</v>
      </c>
      <c r="C56" s="627" t="s">
        <v>381</v>
      </c>
      <c r="D56" s="620"/>
      <c r="E56" s="620"/>
      <c r="F56" s="620"/>
      <c r="G56" s="621"/>
    </row>
    <row r="57" spans="1:7" ht="39.75" customHeight="1" x14ac:dyDescent="0.2">
      <c r="A57" s="1"/>
      <c r="B57" s="131" t="s">
        <v>326</v>
      </c>
      <c r="C57" s="627" t="s">
        <v>32</v>
      </c>
      <c r="D57" s="620"/>
      <c r="E57" s="620"/>
      <c r="F57" s="620"/>
      <c r="G57" s="621"/>
    </row>
    <row r="58" spans="1:7" ht="27" customHeight="1" x14ac:dyDescent="0.2">
      <c r="A58" s="1"/>
      <c r="B58" s="132" t="s">
        <v>328</v>
      </c>
      <c r="C58" s="627" t="s">
        <v>345</v>
      </c>
      <c r="D58" s="620"/>
      <c r="E58" s="620"/>
      <c r="F58" s="620"/>
      <c r="G58" s="621"/>
    </row>
    <row r="59" spans="1:7" ht="24" customHeight="1" x14ac:dyDescent="0.2">
      <c r="A59" s="1"/>
      <c r="B59" s="132" t="s">
        <v>330</v>
      </c>
      <c r="C59" s="636" t="s">
        <v>382</v>
      </c>
      <c r="D59" s="620"/>
      <c r="E59" s="620"/>
      <c r="F59" s="620"/>
      <c r="G59" s="621"/>
    </row>
    <row r="60" spans="1:7" ht="27" customHeight="1" x14ac:dyDescent="0.2">
      <c r="A60" s="1"/>
      <c r="B60" s="132" t="s">
        <v>332</v>
      </c>
      <c r="C60" s="627" t="s">
        <v>383</v>
      </c>
      <c r="D60" s="620"/>
      <c r="E60" s="620"/>
      <c r="F60" s="620"/>
      <c r="G60" s="621"/>
    </row>
    <row r="61" spans="1:7" ht="9.75" customHeight="1" x14ac:dyDescent="0.2">
      <c r="A61" s="1"/>
      <c r="B61" s="134"/>
      <c r="C61" s="134"/>
      <c r="D61" s="134"/>
      <c r="E61" s="134"/>
      <c r="F61" s="134"/>
      <c r="G61" s="134"/>
    </row>
    <row r="62" spans="1:7" ht="8.25" customHeight="1" x14ac:dyDescent="0.2">
      <c r="A62" s="1"/>
      <c r="B62" s="133"/>
      <c r="C62" s="133"/>
      <c r="D62" s="133"/>
      <c r="E62" s="133"/>
      <c r="F62" s="133"/>
      <c r="G62" s="133"/>
    </row>
    <row r="63" spans="1:7" ht="9.75" customHeight="1" x14ac:dyDescent="0.2">
      <c r="A63" s="1"/>
      <c r="B63" s="1"/>
      <c r="C63" s="1"/>
      <c r="D63" s="1"/>
      <c r="E63" s="1"/>
      <c r="F63" s="1"/>
      <c r="G63" s="1"/>
    </row>
    <row r="64" spans="1:7" ht="19.5" customHeight="1" x14ac:dyDescent="0.2">
      <c r="A64" s="1"/>
      <c r="B64" s="129" t="s">
        <v>322</v>
      </c>
      <c r="C64" s="625" t="s">
        <v>73</v>
      </c>
      <c r="D64" s="620"/>
      <c r="E64" s="620"/>
      <c r="F64" s="620"/>
      <c r="G64" s="621"/>
    </row>
    <row r="65" spans="1:7" ht="32.25" customHeight="1" x14ac:dyDescent="0.2">
      <c r="A65" s="1"/>
      <c r="B65" s="130" t="s">
        <v>323</v>
      </c>
      <c r="C65" s="625" t="s">
        <v>74</v>
      </c>
      <c r="D65" s="620"/>
      <c r="E65" s="620"/>
      <c r="F65" s="620"/>
      <c r="G65" s="621"/>
    </row>
    <row r="66" spans="1:7" ht="26.25" customHeight="1" x14ac:dyDescent="0.2">
      <c r="A66" s="1"/>
      <c r="B66" s="130" t="s">
        <v>324</v>
      </c>
      <c r="C66" s="624" t="s">
        <v>384</v>
      </c>
      <c r="D66" s="620"/>
      <c r="E66" s="620"/>
      <c r="F66" s="620"/>
      <c r="G66" s="621"/>
    </row>
    <row r="67" spans="1:7" ht="15.75" customHeight="1" x14ac:dyDescent="0.2">
      <c r="A67" s="1"/>
      <c r="B67" s="131" t="s">
        <v>326</v>
      </c>
      <c r="C67" s="627" t="s">
        <v>32</v>
      </c>
      <c r="D67" s="620"/>
      <c r="E67" s="620"/>
      <c r="F67" s="620"/>
      <c r="G67" s="621"/>
    </row>
    <row r="68" spans="1:7" ht="18" customHeight="1" x14ac:dyDescent="0.2">
      <c r="A68" s="1"/>
      <c r="B68" s="132" t="s">
        <v>328</v>
      </c>
      <c r="C68" s="627" t="s">
        <v>345</v>
      </c>
      <c r="D68" s="620"/>
      <c r="E68" s="620"/>
      <c r="F68" s="620"/>
      <c r="G68" s="621"/>
    </row>
    <row r="69" spans="1:7" ht="20.25" customHeight="1" x14ac:dyDescent="0.2">
      <c r="A69" s="1"/>
      <c r="B69" s="132" t="s">
        <v>330</v>
      </c>
      <c r="C69" s="629" t="s">
        <v>382</v>
      </c>
      <c r="D69" s="620"/>
      <c r="E69" s="620"/>
      <c r="F69" s="620"/>
      <c r="G69" s="621"/>
    </row>
    <row r="70" spans="1:7" ht="34.5" customHeight="1" x14ac:dyDescent="0.2">
      <c r="A70" s="1"/>
      <c r="B70" s="132" t="s">
        <v>332</v>
      </c>
      <c r="C70" s="627" t="s">
        <v>385</v>
      </c>
      <c r="D70" s="620"/>
      <c r="E70" s="620"/>
      <c r="F70" s="620"/>
      <c r="G70" s="621"/>
    </row>
    <row r="71" spans="1:7" ht="15.75" customHeight="1" x14ac:dyDescent="0.2">
      <c r="A71" s="1"/>
      <c r="B71" s="134"/>
      <c r="C71" s="134"/>
      <c r="D71" s="134"/>
      <c r="E71" s="134"/>
      <c r="F71" s="134"/>
      <c r="G71" s="134"/>
    </row>
    <row r="72" spans="1:7" ht="15.75" customHeight="1" x14ac:dyDescent="0.2">
      <c r="A72" s="1"/>
      <c r="B72" s="133"/>
      <c r="C72" s="133"/>
      <c r="D72" s="133"/>
      <c r="E72" s="133"/>
      <c r="F72" s="133"/>
      <c r="G72" s="133"/>
    </row>
    <row r="73" spans="1:7" ht="15.75" customHeight="1" x14ac:dyDescent="0.2">
      <c r="A73" s="1"/>
      <c r="B73" s="1"/>
      <c r="C73" s="1"/>
      <c r="D73" s="1"/>
      <c r="E73" s="1"/>
      <c r="F73" s="1"/>
      <c r="G73" s="1"/>
    </row>
    <row r="74" spans="1:7" ht="15.75" customHeight="1" x14ac:dyDescent="0.2">
      <c r="A74" s="1"/>
      <c r="B74" s="1"/>
      <c r="C74" s="1"/>
      <c r="D74" s="1"/>
      <c r="E74" s="1"/>
      <c r="F74" s="1"/>
      <c r="G74" s="1"/>
    </row>
    <row r="75" spans="1:7" ht="15.75" customHeight="1" x14ac:dyDescent="0.2">
      <c r="A75" s="1"/>
      <c r="B75" s="1"/>
      <c r="C75" s="1"/>
      <c r="D75" s="1"/>
      <c r="E75" s="1"/>
      <c r="F75" s="1"/>
      <c r="G75" s="1"/>
    </row>
    <row r="76" spans="1:7" ht="15.75" customHeight="1" x14ac:dyDescent="0.2">
      <c r="A76" s="1"/>
      <c r="B76" s="1"/>
      <c r="C76" s="1"/>
      <c r="D76" s="1"/>
      <c r="E76" s="1"/>
      <c r="F76" s="1"/>
      <c r="G76" s="1"/>
    </row>
    <row r="77" spans="1:7" ht="15.75" customHeight="1" x14ac:dyDescent="0.2">
      <c r="A77" s="1"/>
      <c r="B77" s="1"/>
      <c r="C77" s="1"/>
      <c r="D77" s="1"/>
      <c r="E77" s="1"/>
      <c r="F77" s="1"/>
      <c r="G77" s="1"/>
    </row>
    <row r="78" spans="1:7" ht="15.75" customHeight="1" x14ac:dyDescent="0.2">
      <c r="A78" s="1"/>
      <c r="B78" s="1"/>
      <c r="C78" s="1"/>
      <c r="D78" s="1"/>
      <c r="E78" s="1"/>
      <c r="F78" s="1"/>
      <c r="G78" s="1"/>
    </row>
    <row r="79" spans="1:7" ht="15.75" customHeight="1" x14ac:dyDescent="0.2">
      <c r="A79" s="1"/>
      <c r="B79" s="1"/>
      <c r="C79" s="1"/>
      <c r="D79" s="1"/>
      <c r="E79" s="1"/>
      <c r="F79" s="1"/>
      <c r="G79" s="1"/>
    </row>
    <row r="80" spans="1:7" ht="15.75" customHeight="1" x14ac:dyDescent="0.2">
      <c r="A80" s="1"/>
      <c r="B80" s="1"/>
      <c r="C80" s="1"/>
      <c r="D80" s="1"/>
      <c r="E80" s="1"/>
      <c r="F80" s="1"/>
      <c r="G80" s="1"/>
    </row>
    <row r="81" spans="1:7" ht="15.75" customHeight="1" x14ac:dyDescent="0.2">
      <c r="A81" s="1"/>
      <c r="B81" s="1"/>
      <c r="C81" s="1"/>
      <c r="D81" s="1"/>
      <c r="E81" s="1"/>
      <c r="F81" s="1"/>
      <c r="G81" s="1"/>
    </row>
    <row r="82" spans="1:7" ht="15.75" customHeight="1" x14ac:dyDescent="0.2">
      <c r="A82" s="1"/>
      <c r="B82" s="1"/>
      <c r="C82" s="1"/>
      <c r="D82" s="1"/>
      <c r="E82" s="1"/>
      <c r="F82" s="1"/>
      <c r="G82" s="1"/>
    </row>
    <row r="83" spans="1:7" ht="15.75" customHeight="1" x14ac:dyDescent="0.2">
      <c r="A83" s="1"/>
      <c r="B83" s="1"/>
      <c r="C83" s="1"/>
      <c r="D83" s="1"/>
      <c r="E83" s="1"/>
      <c r="F83" s="1"/>
      <c r="G83" s="1"/>
    </row>
    <row r="84" spans="1:7" ht="15.75" customHeight="1" x14ac:dyDescent="0.2">
      <c r="A84" s="1"/>
      <c r="B84" s="1"/>
      <c r="C84" s="1"/>
      <c r="D84" s="1"/>
      <c r="E84" s="1"/>
      <c r="F84" s="1"/>
      <c r="G84" s="1"/>
    </row>
    <row r="85" spans="1:7" ht="15.75" customHeight="1" x14ac:dyDescent="0.2">
      <c r="A85" s="1"/>
      <c r="B85" s="1"/>
      <c r="C85" s="1"/>
      <c r="D85" s="1"/>
      <c r="E85" s="1"/>
      <c r="F85" s="1"/>
      <c r="G85" s="1"/>
    </row>
    <row r="86" spans="1:7" ht="15.75" customHeight="1" x14ac:dyDescent="0.2">
      <c r="A86" s="1"/>
      <c r="B86" s="1"/>
      <c r="C86" s="1"/>
      <c r="D86" s="1"/>
      <c r="E86" s="1"/>
      <c r="F86" s="1"/>
      <c r="G86" s="1"/>
    </row>
    <row r="87" spans="1:7" ht="15.75" customHeight="1" x14ac:dyDescent="0.2">
      <c r="A87" s="1"/>
      <c r="B87" s="1"/>
      <c r="C87" s="1"/>
      <c r="D87" s="1"/>
      <c r="E87" s="1"/>
      <c r="F87" s="1"/>
      <c r="G87" s="1"/>
    </row>
    <row r="88" spans="1:7" ht="15.75" customHeight="1" x14ac:dyDescent="0.2">
      <c r="A88" s="1"/>
      <c r="B88" s="1"/>
      <c r="C88" s="1"/>
      <c r="D88" s="1"/>
      <c r="E88" s="1"/>
      <c r="F88" s="1"/>
      <c r="G88" s="1"/>
    </row>
    <row r="89" spans="1:7" ht="15.75" customHeight="1" x14ac:dyDescent="0.2">
      <c r="A89" s="1"/>
      <c r="B89" s="1"/>
      <c r="C89" s="1"/>
      <c r="D89" s="1"/>
      <c r="E89" s="1"/>
      <c r="F89" s="1"/>
      <c r="G89" s="1"/>
    </row>
    <row r="90" spans="1:7" ht="15.75" customHeight="1" x14ac:dyDescent="0.2">
      <c r="A90" s="1"/>
      <c r="B90" s="1"/>
      <c r="C90" s="1"/>
      <c r="D90" s="1"/>
      <c r="E90" s="1"/>
      <c r="F90" s="1"/>
      <c r="G90" s="1"/>
    </row>
    <row r="91" spans="1:7" ht="15.75" customHeight="1" x14ac:dyDescent="0.2">
      <c r="A91" s="1"/>
      <c r="B91" s="1"/>
      <c r="C91" s="1"/>
      <c r="D91" s="1"/>
      <c r="E91" s="1"/>
      <c r="F91" s="1"/>
      <c r="G91" s="1"/>
    </row>
    <row r="92" spans="1:7" ht="15.75" customHeight="1" x14ac:dyDescent="0.2">
      <c r="A92" s="1"/>
      <c r="B92" s="1"/>
      <c r="C92" s="1"/>
      <c r="D92" s="1"/>
      <c r="E92" s="1"/>
      <c r="F92" s="1"/>
      <c r="G92" s="1"/>
    </row>
    <row r="93" spans="1:7" ht="15.75" customHeight="1" x14ac:dyDescent="0.2">
      <c r="A93" s="1"/>
      <c r="B93" s="1"/>
      <c r="C93" s="1"/>
      <c r="D93" s="1"/>
      <c r="E93" s="1"/>
      <c r="F93" s="1"/>
      <c r="G93" s="1"/>
    </row>
    <row r="94" spans="1:7" ht="15.75" customHeight="1" x14ac:dyDescent="0.2">
      <c r="A94" s="1"/>
      <c r="B94" s="1"/>
      <c r="C94" s="1"/>
      <c r="D94" s="1"/>
      <c r="E94" s="1"/>
      <c r="F94" s="1"/>
      <c r="G94" s="1"/>
    </row>
    <row r="95" spans="1:7" ht="15.75" customHeight="1" x14ac:dyDescent="0.2">
      <c r="A95" s="1"/>
      <c r="B95" s="1"/>
      <c r="C95" s="1"/>
      <c r="D95" s="1"/>
      <c r="E95" s="1"/>
      <c r="F95" s="1"/>
      <c r="G95" s="1"/>
    </row>
    <row r="96" spans="1:7" ht="15.75" customHeight="1" x14ac:dyDescent="0.2">
      <c r="A96" s="1"/>
      <c r="B96" s="1"/>
      <c r="C96" s="1"/>
      <c r="D96" s="1"/>
      <c r="E96" s="1"/>
      <c r="F96" s="1"/>
      <c r="G96" s="1"/>
    </row>
    <row r="97" spans="1:7" ht="15.75" customHeight="1" x14ac:dyDescent="0.2">
      <c r="A97" s="1"/>
      <c r="B97" s="1"/>
      <c r="C97" s="1"/>
      <c r="D97" s="1"/>
      <c r="E97" s="1"/>
      <c r="F97" s="1"/>
      <c r="G97" s="1"/>
    </row>
    <row r="98" spans="1:7" ht="15.75" customHeight="1" x14ac:dyDescent="0.2">
      <c r="A98" s="1"/>
      <c r="B98" s="1"/>
      <c r="C98" s="1"/>
      <c r="D98" s="1"/>
      <c r="E98" s="1"/>
      <c r="F98" s="1"/>
      <c r="G98" s="1"/>
    </row>
    <row r="99" spans="1:7" ht="15.75" customHeight="1" x14ac:dyDescent="0.2">
      <c r="A99" s="1"/>
      <c r="B99" s="1"/>
      <c r="C99" s="1"/>
      <c r="D99" s="1"/>
      <c r="E99" s="1"/>
      <c r="F99" s="1"/>
      <c r="G99" s="1"/>
    </row>
    <row r="100" spans="1:7" ht="15.75" customHeight="1" x14ac:dyDescent="0.2">
      <c r="A100" s="1"/>
      <c r="B100" s="1"/>
      <c r="C100" s="1"/>
      <c r="D100" s="1"/>
      <c r="E100" s="1"/>
      <c r="F100" s="1"/>
      <c r="G100" s="1"/>
    </row>
    <row r="101" spans="1:7" ht="15.75" customHeight="1" x14ac:dyDescent="0.2">
      <c r="A101" s="1"/>
      <c r="B101" s="1"/>
      <c r="C101" s="1"/>
      <c r="D101" s="1"/>
      <c r="E101" s="1"/>
      <c r="F101" s="1"/>
      <c r="G101" s="1"/>
    </row>
    <row r="102" spans="1:7" ht="15.75" customHeight="1" x14ac:dyDescent="0.2">
      <c r="A102" s="1"/>
      <c r="B102" s="1"/>
      <c r="C102" s="1"/>
      <c r="D102" s="1"/>
      <c r="E102" s="1"/>
      <c r="F102" s="1"/>
      <c r="G102" s="1"/>
    </row>
    <row r="103" spans="1:7" ht="15.75" customHeight="1" x14ac:dyDescent="0.2">
      <c r="A103" s="1"/>
      <c r="B103" s="1"/>
      <c r="C103" s="1"/>
      <c r="D103" s="1"/>
      <c r="E103" s="1"/>
      <c r="F103" s="1"/>
      <c r="G103" s="1"/>
    </row>
    <row r="104" spans="1:7" ht="15.75" customHeight="1" x14ac:dyDescent="0.2">
      <c r="A104" s="1"/>
      <c r="B104" s="1"/>
      <c r="C104" s="1"/>
      <c r="D104" s="1"/>
      <c r="E104" s="1"/>
      <c r="F104" s="1"/>
      <c r="G104" s="1"/>
    </row>
    <row r="105" spans="1:7" ht="15.75" customHeight="1" x14ac:dyDescent="0.2">
      <c r="A105" s="1"/>
      <c r="B105" s="1"/>
      <c r="C105" s="1"/>
      <c r="D105" s="1"/>
      <c r="E105" s="1"/>
      <c r="F105" s="1"/>
      <c r="G105" s="1"/>
    </row>
    <row r="106" spans="1:7" ht="15.75" customHeight="1" x14ac:dyDescent="0.2">
      <c r="A106" s="1"/>
      <c r="B106" s="1"/>
      <c r="C106" s="1"/>
      <c r="D106" s="1"/>
      <c r="E106" s="1"/>
      <c r="F106" s="1"/>
      <c r="G106" s="1"/>
    </row>
    <row r="107" spans="1:7" ht="15.75" customHeight="1" x14ac:dyDescent="0.2">
      <c r="A107" s="1"/>
      <c r="B107" s="1"/>
      <c r="C107" s="1"/>
      <c r="D107" s="1"/>
      <c r="E107" s="1"/>
      <c r="F107" s="1"/>
      <c r="G107" s="1"/>
    </row>
    <row r="108" spans="1:7" ht="15.75" customHeight="1" x14ac:dyDescent="0.2">
      <c r="A108" s="1"/>
      <c r="B108" s="1"/>
      <c r="C108" s="1"/>
      <c r="D108" s="1"/>
      <c r="E108" s="1"/>
      <c r="F108" s="1"/>
      <c r="G108" s="1"/>
    </row>
    <row r="109" spans="1:7" ht="15.75" customHeight="1" x14ac:dyDescent="0.2">
      <c r="A109" s="1"/>
      <c r="B109" s="1"/>
      <c r="C109" s="1"/>
      <c r="D109" s="1"/>
      <c r="E109" s="1"/>
      <c r="F109" s="1"/>
      <c r="G109" s="1"/>
    </row>
    <row r="110" spans="1:7" ht="15.75" customHeight="1" x14ac:dyDescent="0.2">
      <c r="A110" s="1"/>
      <c r="B110" s="1"/>
      <c r="C110" s="1"/>
      <c r="D110" s="1"/>
      <c r="E110" s="1"/>
      <c r="F110" s="1"/>
      <c r="G110" s="1"/>
    </row>
    <row r="111" spans="1:7" ht="15.75" customHeight="1" x14ac:dyDescent="0.2">
      <c r="A111" s="1"/>
      <c r="B111" s="1"/>
      <c r="C111" s="1"/>
      <c r="D111" s="1"/>
      <c r="E111" s="1"/>
      <c r="F111" s="1"/>
      <c r="G111" s="1"/>
    </row>
    <row r="112" spans="1:7" ht="15.75" customHeight="1" x14ac:dyDescent="0.2">
      <c r="A112" s="1"/>
      <c r="B112" s="1"/>
      <c r="C112" s="1"/>
      <c r="D112" s="1"/>
      <c r="E112" s="1"/>
      <c r="F112" s="1"/>
      <c r="G112" s="1"/>
    </row>
    <row r="113" spans="1:7" ht="15.75" customHeight="1" x14ac:dyDescent="0.2">
      <c r="A113" s="1"/>
      <c r="B113" s="1"/>
      <c r="C113" s="1"/>
      <c r="D113" s="1"/>
      <c r="E113" s="1"/>
      <c r="F113" s="1"/>
      <c r="G113" s="1"/>
    </row>
    <row r="114" spans="1:7" ht="15.75" customHeight="1" x14ac:dyDescent="0.2">
      <c r="A114" s="1"/>
      <c r="B114" s="1"/>
      <c r="C114" s="1"/>
      <c r="D114" s="1"/>
      <c r="E114" s="1"/>
      <c r="F114" s="1"/>
      <c r="G114" s="1"/>
    </row>
    <row r="115" spans="1:7" ht="15.75" customHeight="1" x14ac:dyDescent="0.2">
      <c r="A115" s="1"/>
      <c r="B115" s="1"/>
      <c r="C115" s="1"/>
      <c r="D115" s="1"/>
      <c r="E115" s="1"/>
      <c r="F115" s="1"/>
      <c r="G115" s="1"/>
    </row>
    <row r="116" spans="1:7" ht="15.75" customHeight="1" x14ac:dyDescent="0.2">
      <c r="A116" s="1"/>
      <c r="B116" s="1"/>
      <c r="C116" s="1"/>
      <c r="D116" s="1"/>
      <c r="E116" s="1"/>
      <c r="F116" s="1"/>
      <c r="G116" s="1"/>
    </row>
    <row r="117" spans="1:7" ht="15.75" customHeight="1" x14ac:dyDescent="0.2">
      <c r="A117" s="1"/>
      <c r="B117" s="1"/>
      <c r="C117" s="1"/>
      <c r="D117" s="1"/>
      <c r="E117" s="1"/>
      <c r="F117" s="1"/>
      <c r="G117" s="1"/>
    </row>
    <row r="118" spans="1:7" ht="15.75" customHeight="1" x14ac:dyDescent="0.2">
      <c r="A118" s="1"/>
      <c r="B118" s="1"/>
      <c r="C118" s="1"/>
      <c r="D118" s="1"/>
      <c r="E118" s="1"/>
      <c r="F118" s="1"/>
      <c r="G118" s="1"/>
    </row>
    <row r="119" spans="1:7" ht="15.75" customHeight="1" x14ac:dyDescent="0.2">
      <c r="A119" s="1"/>
      <c r="B119" s="1"/>
      <c r="C119" s="1"/>
      <c r="D119" s="1"/>
      <c r="E119" s="1"/>
      <c r="F119" s="1"/>
      <c r="G119" s="1"/>
    </row>
    <row r="120" spans="1:7" ht="15.75" customHeight="1" x14ac:dyDescent="0.2">
      <c r="A120" s="1"/>
      <c r="B120" s="1"/>
      <c r="C120" s="1"/>
      <c r="D120" s="1"/>
      <c r="E120" s="1"/>
      <c r="F120" s="1"/>
      <c r="G120" s="1"/>
    </row>
    <row r="121" spans="1:7" ht="15.75" customHeight="1" x14ac:dyDescent="0.2">
      <c r="A121" s="1"/>
      <c r="B121" s="1"/>
      <c r="C121" s="1"/>
      <c r="D121" s="1"/>
      <c r="E121" s="1"/>
      <c r="F121" s="1"/>
      <c r="G121" s="1"/>
    </row>
    <row r="122" spans="1:7" ht="15.75" customHeight="1" x14ac:dyDescent="0.2">
      <c r="A122" s="1"/>
      <c r="B122" s="1"/>
      <c r="C122" s="1"/>
      <c r="D122" s="1"/>
      <c r="E122" s="1"/>
      <c r="F122" s="1"/>
      <c r="G122" s="1"/>
    </row>
    <row r="123" spans="1:7" ht="15.75" customHeight="1" x14ac:dyDescent="0.2">
      <c r="A123" s="1"/>
      <c r="B123" s="1"/>
      <c r="C123" s="1"/>
      <c r="D123" s="1"/>
      <c r="E123" s="1"/>
      <c r="F123" s="1"/>
      <c r="G123" s="1"/>
    </row>
    <row r="124" spans="1:7" ht="15.75" customHeight="1" x14ac:dyDescent="0.2">
      <c r="A124" s="1"/>
      <c r="B124" s="1"/>
      <c r="C124" s="1"/>
      <c r="D124" s="1"/>
      <c r="E124" s="1"/>
      <c r="F124" s="1"/>
      <c r="G124" s="1"/>
    </row>
    <row r="125" spans="1:7" ht="15.75" customHeight="1" x14ac:dyDescent="0.2">
      <c r="A125" s="1"/>
      <c r="B125" s="1"/>
      <c r="C125" s="1"/>
      <c r="D125" s="1"/>
      <c r="E125" s="1"/>
      <c r="F125" s="1"/>
      <c r="G125" s="1"/>
    </row>
    <row r="126" spans="1:7" ht="15.75" customHeight="1" x14ac:dyDescent="0.2">
      <c r="A126" s="1"/>
      <c r="B126" s="1"/>
      <c r="C126" s="1"/>
      <c r="D126" s="1"/>
      <c r="E126" s="1"/>
      <c r="F126" s="1"/>
      <c r="G126" s="1"/>
    </row>
    <row r="127" spans="1:7" ht="15.75" customHeight="1" x14ac:dyDescent="0.2">
      <c r="A127" s="1"/>
      <c r="B127" s="1"/>
      <c r="C127" s="1"/>
      <c r="D127" s="1"/>
      <c r="E127" s="1"/>
      <c r="F127" s="1"/>
      <c r="G127" s="1"/>
    </row>
    <row r="128" spans="1:7" ht="15.75" customHeight="1" x14ac:dyDescent="0.2">
      <c r="A128" s="1"/>
      <c r="B128" s="1"/>
      <c r="C128" s="1"/>
      <c r="D128" s="1"/>
      <c r="E128" s="1"/>
      <c r="F128" s="1"/>
      <c r="G128" s="1"/>
    </row>
    <row r="129" spans="1:7" ht="15.75" customHeight="1" x14ac:dyDescent="0.2">
      <c r="A129" s="1"/>
      <c r="B129" s="1"/>
      <c r="C129" s="1"/>
      <c r="D129" s="1"/>
      <c r="E129" s="1"/>
      <c r="F129" s="1"/>
      <c r="G129" s="1"/>
    </row>
    <row r="130" spans="1:7" ht="15.75" customHeight="1" x14ac:dyDescent="0.2">
      <c r="A130" s="1"/>
      <c r="B130" s="1"/>
      <c r="C130" s="1"/>
      <c r="D130" s="1"/>
      <c r="E130" s="1"/>
      <c r="F130" s="1"/>
      <c r="G130" s="1"/>
    </row>
    <row r="131" spans="1:7" ht="15.75" customHeight="1" x14ac:dyDescent="0.2">
      <c r="A131" s="1"/>
      <c r="B131" s="1"/>
      <c r="C131" s="1"/>
      <c r="D131" s="1"/>
      <c r="E131" s="1"/>
      <c r="F131" s="1"/>
      <c r="G131" s="1"/>
    </row>
    <row r="132" spans="1:7" ht="15.75" customHeight="1" x14ac:dyDescent="0.2">
      <c r="A132" s="1"/>
      <c r="B132" s="1"/>
      <c r="C132" s="1"/>
      <c r="D132" s="1"/>
      <c r="E132" s="1"/>
      <c r="F132" s="1"/>
      <c r="G132" s="1"/>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c r="A221" s="1"/>
      <c r="B221" s="1"/>
      <c r="C221" s="1"/>
      <c r="D221" s="1"/>
      <c r="E221" s="1"/>
      <c r="F221" s="1"/>
      <c r="G221" s="1"/>
    </row>
    <row r="222" spans="1:7" ht="15.75" customHeight="1" x14ac:dyDescent="0.2">
      <c r="A222" s="1"/>
      <c r="B222" s="1"/>
      <c r="C222" s="1"/>
      <c r="D222" s="1"/>
      <c r="E222" s="1"/>
      <c r="F222" s="1"/>
      <c r="G222" s="1"/>
    </row>
    <row r="223" spans="1:7" ht="15.75" customHeight="1" x14ac:dyDescent="0.2">
      <c r="A223" s="1"/>
      <c r="B223" s="1"/>
      <c r="C223" s="1"/>
      <c r="D223" s="1"/>
      <c r="E223" s="1"/>
      <c r="F223" s="1"/>
      <c r="G223" s="1"/>
    </row>
    <row r="224" spans="1:7" ht="15.75" customHeight="1" x14ac:dyDescent="0.2">
      <c r="A224" s="1"/>
      <c r="B224" s="1"/>
      <c r="C224" s="1"/>
      <c r="D224" s="1"/>
      <c r="E224" s="1"/>
      <c r="F224" s="1"/>
      <c r="G224" s="1"/>
    </row>
    <row r="225" spans="1:7" ht="15.75" customHeight="1" x14ac:dyDescent="0.2">
      <c r="A225" s="1"/>
      <c r="B225" s="1"/>
      <c r="C225" s="1"/>
      <c r="D225" s="1"/>
      <c r="E225" s="1"/>
      <c r="F225" s="1"/>
      <c r="G225" s="1"/>
    </row>
    <row r="226" spans="1:7" ht="15.75" customHeight="1" x14ac:dyDescent="0.2">
      <c r="A226" s="1"/>
      <c r="B226" s="1"/>
      <c r="C226" s="1"/>
      <c r="D226" s="1"/>
      <c r="E226" s="1"/>
      <c r="F226" s="1"/>
      <c r="G226" s="1"/>
    </row>
    <row r="227" spans="1:7" ht="15.75" customHeight="1" x14ac:dyDescent="0.2">
      <c r="A227" s="1"/>
      <c r="B227" s="1"/>
      <c r="C227" s="1"/>
      <c r="D227" s="1"/>
      <c r="E227" s="1"/>
      <c r="F227" s="1"/>
      <c r="G227" s="1"/>
    </row>
    <row r="228" spans="1:7" ht="15.75" customHeight="1" x14ac:dyDescent="0.2">
      <c r="A228" s="1"/>
      <c r="B228" s="1"/>
      <c r="C228" s="1"/>
      <c r="D228" s="1"/>
      <c r="E228" s="1"/>
      <c r="F228" s="1"/>
      <c r="G228" s="1"/>
    </row>
    <row r="229" spans="1:7" ht="15.75" customHeight="1" x14ac:dyDescent="0.2">
      <c r="A229" s="1"/>
      <c r="B229" s="1"/>
      <c r="C229" s="1"/>
      <c r="D229" s="1"/>
      <c r="E229" s="1"/>
      <c r="F229" s="1"/>
      <c r="G229" s="1"/>
    </row>
    <row r="230" spans="1:7" ht="15.75" customHeight="1" x14ac:dyDescent="0.2">
      <c r="A230" s="1"/>
      <c r="B230" s="1"/>
      <c r="C230" s="1"/>
      <c r="D230" s="1"/>
      <c r="E230" s="1"/>
      <c r="F230" s="1"/>
      <c r="G230" s="1"/>
    </row>
    <row r="231" spans="1:7" ht="15.75" customHeight="1" x14ac:dyDescent="0.2">
      <c r="A231" s="1"/>
      <c r="B231" s="1"/>
      <c r="C231" s="1"/>
      <c r="D231" s="1"/>
      <c r="E231" s="1"/>
      <c r="F231" s="1"/>
      <c r="G231" s="1"/>
    </row>
    <row r="232" spans="1:7" ht="15.75" customHeight="1" x14ac:dyDescent="0.2">
      <c r="A232" s="1"/>
      <c r="B232" s="1"/>
      <c r="C232" s="1"/>
      <c r="D232" s="1"/>
      <c r="E232" s="1"/>
      <c r="F232" s="1"/>
      <c r="G232" s="1"/>
    </row>
    <row r="233" spans="1:7" ht="15.75" customHeight="1" x14ac:dyDescent="0.2">
      <c r="A233" s="1"/>
      <c r="B233" s="1"/>
      <c r="C233" s="1"/>
      <c r="D233" s="1"/>
      <c r="E233" s="1"/>
      <c r="F233" s="1"/>
      <c r="G233" s="1"/>
    </row>
    <row r="234" spans="1:7" ht="15.75" customHeight="1" x14ac:dyDescent="0.2">
      <c r="A234" s="1"/>
      <c r="B234" s="1"/>
      <c r="C234" s="1"/>
      <c r="D234" s="1"/>
      <c r="E234" s="1"/>
      <c r="F234" s="1"/>
      <c r="G234" s="1"/>
    </row>
    <row r="235" spans="1:7" ht="15.75" customHeight="1" x14ac:dyDescent="0.2">
      <c r="A235" s="1"/>
      <c r="B235" s="1"/>
      <c r="C235" s="1"/>
      <c r="D235" s="1"/>
      <c r="E235" s="1"/>
      <c r="F235" s="1"/>
      <c r="G235" s="1"/>
    </row>
    <row r="236" spans="1:7" ht="15.75" customHeight="1" x14ac:dyDescent="0.2">
      <c r="A236" s="1"/>
      <c r="B236" s="1"/>
      <c r="C236" s="1"/>
      <c r="D236" s="1"/>
      <c r="E236" s="1"/>
      <c r="F236" s="1"/>
      <c r="G236" s="1"/>
    </row>
    <row r="237" spans="1:7" ht="15.75" customHeight="1" x14ac:dyDescent="0.2">
      <c r="A237" s="1"/>
      <c r="B237" s="1"/>
      <c r="C237" s="1"/>
      <c r="D237" s="1"/>
      <c r="E237" s="1"/>
      <c r="F237" s="1"/>
      <c r="G237" s="1"/>
    </row>
    <row r="238" spans="1:7" ht="15.75" customHeight="1" x14ac:dyDescent="0.2">
      <c r="A238" s="1"/>
      <c r="B238" s="1"/>
      <c r="C238" s="1"/>
      <c r="D238" s="1"/>
      <c r="E238" s="1"/>
      <c r="F238" s="1"/>
      <c r="G238" s="1"/>
    </row>
    <row r="239" spans="1:7" ht="15.75" customHeight="1" x14ac:dyDescent="0.2">
      <c r="A239" s="1"/>
      <c r="B239" s="1"/>
      <c r="C239" s="1"/>
      <c r="D239" s="1"/>
      <c r="E239" s="1"/>
      <c r="F239" s="1"/>
      <c r="G239" s="1"/>
    </row>
    <row r="240" spans="1:7" ht="15.75" customHeight="1" x14ac:dyDescent="0.2">
      <c r="A240" s="1"/>
      <c r="B240" s="1"/>
      <c r="C240" s="1"/>
      <c r="D240" s="1"/>
      <c r="E240" s="1"/>
      <c r="F240" s="1"/>
      <c r="G240" s="1"/>
    </row>
    <row r="241" spans="1:7" ht="15.75" customHeight="1" x14ac:dyDescent="0.2">
      <c r="A241" s="1"/>
      <c r="B241" s="1"/>
      <c r="C241" s="1"/>
      <c r="D241" s="1"/>
      <c r="E241" s="1"/>
      <c r="F241" s="1"/>
      <c r="G241" s="1"/>
    </row>
    <row r="242" spans="1:7" ht="15.75" customHeight="1" x14ac:dyDescent="0.2">
      <c r="A242" s="1"/>
      <c r="B242" s="1"/>
      <c r="C242" s="1"/>
      <c r="D242" s="1"/>
      <c r="E242" s="1"/>
      <c r="F242" s="1"/>
      <c r="G242" s="1"/>
    </row>
    <row r="243" spans="1:7" ht="15.75" customHeight="1" x14ac:dyDescent="0.2">
      <c r="A243" s="1"/>
      <c r="B243" s="1"/>
      <c r="C243" s="1"/>
      <c r="D243" s="1"/>
      <c r="E243" s="1"/>
      <c r="F243" s="1"/>
      <c r="G243" s="1"/>
    </row>
    <row r="244" spans="1:7" ht="15.75" customHeight="1" x14ac:dyDescent="0.2">
      <c r="A244" s="1"/>
      <c r="B244" s="1"/>
      <c r="C244" s="1"/>
      <c r="D244" s="1"/>
      <c r="E244" s="1"/>
      <c r="F244" s="1"/>
      <c r="G244" s="1"/>
    </row>
    <row r="245" spans="1:7" ht="15.75" customHeight="1" x14ac:dyDescent="0.2">
      <c r="A245" s="1"/>
      <c r="B245" s="1"/>
      <c r="C245" s="1"/>
      <c r="D245" s="1"/>
      <c r="E245" s="1"/>
      <c r="F245" s="1"/>
      <c r="G245" s="1"/>
    </row>
    <row r="246" spans="1:7" ht="15.75" customHeight="1" x14ac:dyDescent="0.2">
      <c r="A246" s="1"/>
      <c r="B246" s="1"/>
      <c r="C246" s="1"/>
      <c r="D246" s="1"/>
      <c r="E246" s="1"/>
      <c r="F246" s="1"/>
      <c r="G246" s="1"/>
    </row>
    <row r="247" spans="1:7" ht="15.75" customHeight="1" x14ac:dyDescent="0.2">
      <c r="A247" s="1"/>
      <c r="B247" s="1"/>
      <c r="C247" s="1"/>
      <c r="D247" s="1"/>
      <c r="E247" s="1"/>
      <c r="F247" s="1"/>
      <c r="G247" s="1"/>
    </row>
    <row r="248" spans="1:7" ht="15.75" customHeight="1" x14ac:dyDescent="0.2">
      <c r="A248" s="1"/>
      <c r="B248" s="1"/>
      <c r="C248" s="1"/>
      <c r="D248" s="1"/>
      <c r="E248" s="1"/>
      <c r="F248" s="1"/>
      <c r="G248" s="1"/>
    </row>
    <row r="249" spans="1:7" ht="15.75" customHeight="1" x14ac:dyDescent="0.2">
      <c r="A249" s="1"/>
      <c r="B249" s="1"/>
      <c r="C249" s="1"/>
      <c r="D249" s="1"/>
      <c r="E249" s="1"/>
      <c r="F249" s="1"/>
      <c r="G249" s="1"/>
    </row>
    <row r="250" spans="1:7" ht="15.75" customHeight="1" x14ac:dyDescent="0.2">
      <c r="A250" s="1"/>
      <c r="B250" s="1"/>
      <c r="C250" s="1"/>
      <c r="D250" s="1"/>
      <c r="E250" s="1"/>
      <c r="F250" s="1"/>
      <c r="G250" s="1"/>
    </row>
    <row r="251" spans="1:7" ht="15.75" customHeight="1" x14ac:dyDescent="0.2">
      <c r="A251" s="1"/>
      <c r="B251" s="1"/>
      <c r="C251" s="1"/>
      <c r="D251" s="1"/>
      <c r="E251" s="1"/>
      <c r="F251" s="1"/>
      <c r="G251" s="1"/>
    </row>
    <row r="252" spans="1:7" ht="15.75" customHeight="1" x14ac:dyDescent="0.2">
      <c r="A252" s="1"/>
      <c r="B252" s="1"/>
      <c r="C252" s="1"/>
      <c r="D252" s="1"/>
      <c r="E252" s="1"/>
      <c r="F252" s="1"/>
      <c r="G252" s="1"/>
    </row>
    <row r="253" spans="1:7" ht="15.75" customHeight="1" x14ac:dyDescent="0.2">
      <c r="A253" s="1"/>
      <c r="B253" s="1"/>
      <c r="C253" s="1"/>
      <c r="D253" s="1"/>
      <c r="E253" s="1"/>
      <c r="F253" s="1"/>
      <c r="G253" s="1"/>
    </row>
    <row r="254" spans="1:7" ht="15.75" customHeight="1" x14ac:dyDescent="0.2">
      <c r="A254" s="1"/>
      <c r="B254" s="1"/>
      <c r="C254" s="1"/>
      <c r="D254" s="1"/>
      <c r="E254" s="1"/>
      <c r="F254" s="1"/>
      <c r="G254" s="1"/>
    </row>
    <row r="255" spans="1:7" ht="15.75" customHeight="1" x14ac:dyDescent="0.2">
      <c r="A255" s="1"/>
      <c r="B255" s="1"/>
      <c r="C255" s="1"/>
      <c r="D255" s="1"/>
      <c r="E255" s="1"/>
      <c r="F255" s="1"/>
      <c r="G255" s="1"/>
    </row>
    <row r="256" spans="1:7" ht="15.75" customHeight="1" x14ac:dyDescent="0.2">
      <c r="A256" s="1"/>
      <c r="B256" s="1"/>
      <c r="C256" s="1"/>
      <c r="D256" s="1"/>
      <c r="E256" s="1"/>
      <c r="F256" s="1"/>
      <c r="G256" s="1"/>
    </row>
    <row r="257" spans="1:7" ht="15.75" customHeight="1" x14ac:dyDescent="0.2">
      <c r="A257" s="1"/>
      <c r="B257" s="1"/>
      <c r="C257" s="1"/>
      <c r="D257" s="1"/>
      <c r="E257" s="1"/>
      <c r="F257" s="1"/>
      <c r="G257" s="1"/>
    </row>
    <row r="258" spans="1:7" ht="15.75" customHeight="1" x14ac:dyDescent="0.2">
      <c r="A258" s="1"/>
      <c r="B258" s="1"/>
      <c r="C258" s="1"/>
      <c r="D258" s="1"/>
      <c r="E258" s="1"/>
      <c r="F258" s="1"/>
      <c r="G258" s="1"/>
    </row>
    <row r="259" spans="1:7" ht="15.75" customHeight="1" x14ac:dyDescent="0.2">
      <c r="A259" s="1"/>
      <c r="B259" s="1"/>
      <c r="C259" s="1"/>
      <c r="D259" s="1"/>
      <c r="E259" s="1"/>
      <c r="F259" s="1"/>
      <c r="G259" s="1"/>
    </row>
    <row r="260" spans="1:7" ht="15.75" customHeight="1" x14ac:dyDescent="0.2">
      <c r="A260" s="1"/>
      <c r="B260" s="1"/>
      <c r="C260" s="1"/>
      <c r="D260" s="1"/>
      <c r="E260" s="1"/>
      <c r="F260" s="1"/>
      <c r="G260" s="1"/>
    </row>
    <row r="261" spans="1:7" ht="15.75" customHeight="1" x14ac:dyDescent="0.2">
      <c r="A261" s="1"/>
      <c r="B261" s="1"/>
      <c r="C261" s="1"/>
      <c r="D261" s="1"/>
      <c r="E261" s="1"/>
      <c r="F261" s="1"/>
      <c r="G261" s="1"/>
    </row>
    <row r="262" spans="1:7" ht="15.75" customHeight="1" x14ac:dyDescent="0.2">
      <c r="A262" s="1"/>
      <c r="B262" s="1"/>
      <c r="C262" s="1"/>
      <c r="D262" s="1"/>
      <c r="E262" s="1"/>
      <c r="F262" s="1"/>
      <c r="G262" s="1"/>
    </row>
    <row r="263" spans="1:7" ht="15.75" customHeight="1" x14ac:dyDescent="0.2">
      <c r="A263" s="1"/>
      <c r="B263" s="1"/>
      <c r="C263" s="1"/>
      <c r="D263" s="1"/>
      <c r="E263" s="1"/>
      <c r="F263" s="1"/>
      <c r="G263" s="1"/>
    </row>
    <row r="264" spans="1:7" ht="15.75" customHeight="1" x14ac:dyDescent="0.2">
      <c r="A264" s="1"/>
      <c r="B264" s="1"/>
      <c r="C264" s="1"/>
      <c r="D264" s="1"/>
      <c r="E264" s="1"/>
      <c r="F264" s="1"/>
      <c r="G264" s="1"/>
    </row>
    <row r="265" spans="1:7" ht="15.75" customHeight="1" x14ac:dyDescent="0.2">
      <c r="A265" s="1"/>
      <c r="B265" s="1"/>
      <c r="C265" s="1"/>
      <c r="D265" s="1"/>
      <c r="E265" s="1"/>
      <c r="F265" s="1"/>
      <c r="G265" s="1"/>
    </row>
    <row r="266" spans="1:7" ht="15.75" customHeight="1" x14ac:dyDescent="0.2">
      <c r="A266" s="1"/>
      <c r="B266" s="1"/>
      <c r="C266" s="1"/>
      <c r="D266" s="1"/>
      <c r="E266" s="1"/>
      <c r="F266" s="1"/>
      <c r="G266" s="1"/>
    </row>
    <row r="267" spans="1:7" ht="15.75" customHeight="1" x14ac:dyDescent="0.2">
      <c r="A267" s="1"/>
      <c r="B267" s="1"/>
      <c r="C267" s="1"/>
      <c r="D267" s="1"/>
      <c r="E267" s="1"/>
      <c r="F267" s="1"/>
      <c r="G267" s="1"/>
    </row>
    <row r="268" spans="1:7" ht="15.75" customHeight="1" x14ac:dyDescent="0.2">
      <c r="A268" s="1"/>
      <c r="B268" s="1"/>
      <c r="C268" s="1"/>
      <c r="D268" s="1"/>
      <c r="E268" s="1"/>
      <c r="F268" s="1"/>
      <c r="G268" s="1"/>
    </row>
    <row r="269" spans="1:7" ht="15.75" customHeight="1" x14ac:dyDescent="0.2">
      <c r="A269" s="1"/>
      <c r="B269" s="1"/>
      <c r="C269" s="1"/>
      <c r="D269" s="1"/>
      <c r="E269" s="1"/>
      <c r="F269" s="1"/>
      <c r="G269" s="1"/>
    </row>
    <row r="270" spans="1:7" ht="15.75" customHeight="1" x14ac:dyDescent="0.2">
      <c r="A270" s="1"/>
      <c r="B270" s="1"/>
      <c r="C270" s="1"/>
      <c r="D270" s="1"/>
      <c r="E270" s="1"/>
      <c r="F270" s="1"/>
      <c r="G270" s="1"/>
    </row>
    <row r="271" spans="1:7" ht="15.75" customHeight="1" x14ac:dyDescent="0.2"/>
    <row r="272" spans="1:7"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68:G68"/>
    <mergeCell ref="C69:G69"/>
    <mergeCell ref="C70:G70"/>
    <mergeCell ref="C50:G50"/>
    <mergeCell ref="C54:G54"/>
    <mergeCell ref="C55:G55"/>
    <mergeCell ref="C56:G56"/>
    <mergeCell ref="C57:G57"/>
    <mergeCell ref="C58:G58"/>
    <mergeCell ref="C59:G59"/>
    <mergeCell ref="C60:G60"/>
    <mergeCell ref="C64:G64"/>
    <mergeCell ref="C65:G65"/>
    <mergeCell ref="C66:G66"/>
    <mergeCell ref="C67:G67"/>
    <mergeCell ref="C45:G45"/>
    <mergeCell ref="C46:G46"/>
    <mergeCell ref="C47:G47"/>
    <mergeCell ref="C48:G48"/>
    <mergeCell ref="C49:G49"/>
    <mergeCell ref="C37:G37"/>
    <mergeCell ref="C38:G38"/>
    <mergeCell ref="C39:G39"/>
    <mergeCell ref="C40:G40"/>
    <mergeCell ref="C44:G44"/>
    <mergeCell ref="C29:G29"/>
    <mergeCell ref="C30:G30"/>
    <mergeCell ref="C34:G34"/>
    <mergeCell ref="C35:G35"/>
    <mergeCell ref="C36:G36"/>
    <mergeCell ref="C24:G24"/>
    <mergeCell ref="C25:G25"/>
    <mergeCell ref="C26:G26"/>
    <mergeCell ref="C27:G27"/>
    <mergeCell ref="C28:G28"/>
    <mergeCell ref="C16:G16"/>
    <mergeCell ref="C17:G17"/>
    <mergeCell ref="C18:G18"/>
    <mergeCell ref="C19:G19"/>
    <mergeCell ref="C20:G20"/>
    <mergeCell ref="C7:G7"/>
    <mergeCell ref="C8:G8"/>
    <mergeCell ref="C9:G9"/>
    <mergeCell ref="C14:G14"/>
    <mergeCell ref="C15:G15"/>
    <mergeCell ref="B1:G1"/>
    <mergeCell ref="C3:G3"/>
    <mergeCell ref="C4:G4"/>
    <mergeCell ref="C5:G5"/>
    <mergeCell ref="C6:G6"/>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H1000"/>
  <sheetViews>
    <sheetView workbookViewId="0"/>
  </sheetViews>
  <sheetFormatPr defaultColWidth="12.5703125" defaultRowHeight="15" customHeight="1" x14ac:dyDescent="0.2"/>
  <cols>
    <col min="1" max="1" width="3.42578125" customWidth="1"/>
    <col min="2" max="2" width="25.28515625" customWidth="1"/>
    <col min="3" max="3" width="83.7109375" customWidth="1"/>
    <col min="4" max="4" width="3.42578125" customWidth="1"/>
    <col min="5" max="5" width="14.140625" customWidth="1"/>
    <col min="6" max="7" width="9" customWidth="1"/>
  </cols>
  <sheetData>
    <row r="1" spans="1:7" ht="22.5" customHeight="1" x14ac:dyDescent="0.25">
      <c r="A1" s="1"/>
      <c r="B1" s="626" t="s">
        <v>386</v>
      </c>
      <c r="C1" s="618"/>
      <c r="D1" s="618"/>
      <c r="E1" s="618"/>
      <c r="F1" s="618"/>
      <c r="G1" s="618"/>
    </row>
    <row r="2" spans="1:7" ht="22.5" customHeight="1" x14ac:dyDescent="0.2">
      <c r="A2" s="1"/>
      <c r="B2" s="1"/>
      <c r="C2" s="1"/>
      <c r="D2" s="1"/>
      <c r="E2" s="1"/>
      <c r="F2" s="1"/>
      <c r="G2" s="1"/>
    </row>
    <row r="3" spans="1:7" ht="22.5" customHeight="1" x14ac:dyDescent="0.2">
      <c r="A3" s="1"/>
      <c r="B3" s="129" t="s">
        <v>322</v>
      </c>
      <c r="C3" s="625" t="s">
        <v>75</v>
      </c>
      <c r="D3" s="620"/>
      <c r="E3" s="620"/>
      <c r="F3" s="620"/>
      <c r="G3" s="621"/>
    </row>
    <row r="4" spans="1:7" ht="22.5" customHeight="1" x14ac:dyDescent="0.2">
      <c r="A4" s="1"/>
      <c r="B4" s="130" t="s">
        <v>323</v>
      </c>
      <c r="C4" s="625" t="s">
        <v>387</v>
      </c>
      <c r="D4" s="620"/>
      <c r="E4" s="620"/>
      <c r="F4" s="620"/>
      <c r="G4" s="621"/>
    </row>
    <row r="5" spans="1:7" ht="41.25" customHeight="1" x14ac:dyDescent="0.2">
      <c r="A5" s="1"/>
      <c r="B5" s="130" t="s">
        <v>324</v>
      </c>
      <c r="C5" s="624" t="s">
        <v>388</v>
      </c>
      <c r="D5" s="620"/>
      <c r="E5" s="620"/>
      <c r="F5" s="620"/>
      <c r="G5" s="621"/>
    </row>
    <row r="6" spans="1:7" ht="34.5" customHeight="1" x14ac:dyDescent="0.2">
      <c r="A6" s="1"/>
      <c r="B6" s="131" t="s">
        <v>326</v>
      </c>
      <c r="C6" s="630" t="s">
        <v>340</v>
      </c>
      <c r="D6" s="620"/>
      <c r="E6" s="620"/>
      <c r="F6" s="620"/>
      <c r="G6" s="621"/>
    </row>
    <row r="7" spans="1:7" ht="27" customHeight="1" x14ac:dyDescent="0.2">
      <c r="A7" s="1"/>
      <c r="B7" s="132" t="s">
        <v>328</v>
      </c>
      <c r="C7" s="635" t="s">
        <v>345</v>
      </c>
      <c r="D7" s="620"/>
      <c r="E7" s="620"/>
      <c r="F7" s="620"/>
      <c r="G7" s="621"/>
    </row>
    <row r="8" spans="1:7" ht="24" customHeight="1" x14ac:dyDescent="0.2">
      <c r="A8" s="1"/>
      <c r="B8" s="132" t="s">
        <v>330</v>
      </c>
      <c r="C8" s="629" t="s">
        <v>389</v>
      </c>
      <c r="D8" s="620"/>
      <c r="E8" s="620"/>
      <c r="F8" s="620"/>
      <c r="G8" s="621"/>
    </row>
    <row r="9" spans="1:7" ht="22.5" customHeight="1" x14ac:dyDescent="0.2">
      <c r="A9" s="1"/>
      <c r="B9" s="132" t="s">
        <v>332</v>
      </c>
      <c r="C9" s="630" t="s">
        <v>390</v>
      </c>
      <c r="D9" s="620"/>
      <c r="E9" s="620"/>
      <c r="F9" s="620"/>
      <c r="G9" s="621"/>
    </row>
    <row r="10" spans="1:7" ht="9.75" customHeight="1" x14ac:dyDescent="0.2">
      <c r="A10" s="1"/>
      <c r="B10" s="134"/>
      <c r="C10" s="134"/>
      <c r="D10" s="134"/>
      <c r="E10" s="134"/>
      <c r="F10" s="134"/>
      <c r="G10" s="134"/>
    </row>
    <row r="11" spans="1:7" ht="8.25" customHeight="1" x14ac:dyDescent="0.2">
      <c r="A11" s="1"/>
      <c r="B11" s="133"/>
      <c r="C11" s="133"/>
      <c r="D11" s="133"/>
      <c r="E11" s="133"/>
      <c r="F11" s="133"/>
      <c r="G11" s="133"/>
    </row>
    <row r="12" spans="1:7" ht="9.75" customHeight="1" x14ac:dyDescent="0.2">
      <c r="A12" s="1"/>
      <c r="B12" s="1"/>
      <c r="C12" s="1"/>
      <c r="D12" s="1"/>
      <c r="E12" s="1"/>
      <c r="F12" s="1"/>
      <c r="G12" s="1"/>
    </row>
    <row r="13" spans="1:7" ht="22.5" customHeight="1" x14ac:dyDescent="0.2">
      <c r="A13" s="1"/>
      <c r="B13" s="129" t="s">
        <v>322</v>
      </c>
      <c r="C13" s="625" t="s">
        <v>79</v>
      </c>
      <c r="D13" s="620"/>
      <c r="E13" s="620"/>
      <c r="F13" s="620"/>
      <c r="G13" s="621"/>
    </row>
    <row r="14" spans="1:7" ht="22.5" customHeight="1" x14ac:dyDescent="0.2">
      <c r="A14" s="1"/>
      <c r="B14" s="130" t="s">
        <v>323</v>
      </c>
      <c r="C14" s="625" t="s">
        <v>80</v>
      </c>
      <c r="D14" s="620"/>
      <c r="E14" s="620"/>
      <c r="F14" s="620"/>
      <c r="G14" s="621"/>
    </row>
    <row r="15" spans="1:7" ht="45.75" customHeight="1" x14ac:dyDescent="0.2">
      <c r="A15" s="1"/>
      <c r="B15" s="130" t="s">
        <v>324</v>
      </c>
      <c r="C15" s="624" t="s">
        <v>391</v>
      </c>
      <c r="D15" s="620"/>
      <c r="E15" s="620"/>
      <c r="F15" s="620"/>
      <c r="G15" s="621"/>
    </row>
    <row r="16" spans="1:7" ht="34.5" customHeight="1" x14ac:dyDescent="0.2">
      <c r="A16" s="1"/>
      <c r="B16" s="131" t="s">
        <v>339</v>
      </c>
      <c r="C16" s="627" t="s">
        <v>340</v>
      </c>
      <c r="D16" s="620"/>
      <c r="E16" s="620"/>
      <c r="F16" s="620"/>
      <c r="G16" s="621"/>
    </row>
    <row r="17" spans="1:8" ht="27" customHeight="1" x14ac:dyDescent="0.2">
      <c r="A17" s="1"/>
      <c r="B17" s="132" t="s">
        <v>328</v>
      </c>
      <c r="C17" s="624" t="s">
        <v>392</v>
      </c>
      <c r="D17" s="620"/>
      <c r="E17" s="620"/>
      <c r="F17" s="620"/>
      <c r="G17" s="621"/>
    </row>
    <row r="18" spans="1:8" ht="24" customHeight="1" x14ac:dyDescent="0.2">
      <c r="A18" s="1"/>
      <c r="B18" s="132" t="s">
        <v>330</v>
      </c>
      <c r="C18" s="624" t="s">
        <v>393</v>
      </c>
      <c r="D18" s="620"/>
      <c r="E18" s="620"/>
      <c r="F18" s="620"/>
      <c r="G18" s="621"/>
      <c r="H18" s="1"/>
    </row>
    <row r="19" spans="1:8" ht="22.5" customHeight="1" x14ac:dyDescent="0.2">
      <c r="A19" s="1"/>
      <c r="B19" s="132" t="s">
        <v>332</v>
      </c>
      <c r="C19" s="633" t="s">
        <v>394</v>
      </c>
      <c r="D19" s="620"/>
      <c r="E19" s="620"/>
      <c r="F19" s="620"/>
      <c r="G19" s="621"/>
    </row>
    <row r="20" spans="1:8" ht="9.75" customHeight="1" x14ac:dyDescent="0.2">
      <c r="A20" s="1"/>
      <c r="B20" s="134"/>
      <c r="C20" s="134"/>
      <c r="D20" s="134"/>
      <c r="E20" s="134"/>
      <c r="F20" s="134"/>
      <c r="G20" s="134"/>
    </row>
    <row r="21" spans="1:8" ht="8.25" customHeight="1" x14ac:dyDescent="0.2">
      <c r="A21" s="1"/>
      <c r="B21" s="133"/>
      <c r="C21" s="133"/>
      <c r="D21" s="133"/>
      <c r="E21" s="133"/>
      <c r="F21" s="133"/>
      <c r="G21" s="133"/>
    </row>
    <row r="22" spans="1:8" ht="9.75" customHeight="1" x14ac:dyDescent="0.2">
      <c r="A22" s="1"/>
      <c r="B22" s="1"/>
      <c r="C22" s="1"/>
      <c r="D22" s="1"/>
      <c r="E22" s="1"/>
      <c r="F22" s="1"/>
      <c r="G22" s="1"/>
    </row>
    <row r="23" spans="1:8" ht="22.5" customHeight="1" x14ac:dyDescent="0.2">
      <c r="A23" s="1"/>
      <c r="B23" s="129" t="s">
        <v>322</v>
      </c>
      <c r="C23" s="625" t="s">
        <v>81</v>
      </c>
      <c r="D23" s="620"/>
      <c r="E23" s="620"/>
      <c r="F23" s="620"/>
      <c r="G23" s="621"/>
    </row>
    <row r="24" spans="1:8" ht="22.5" customHeight="1" x14ac:dyDescent="0.2">
      <c r="A24" s="1"/>
      <c r="B24" s="130" t="s">
        <v>323</v>
      </c>
      <c r="C24" s="625" t="s">
        <v>82</v>
      </c>
      <c r="D24" s="620"/>
      <c r="E24" s="620"/>
      <c r="F24" s="620"/>
      <c r="G24" s="621"/>
    </row>
    <row r="25" spans="1:8" ht="45.75" customHeight="1" x14ac:dyDescent="0.2">
      <c r="A25" s="1"/>
      <c r="B25" s="130" t="s">
        <v>324</v>
      </c>
      <c r="C25" s="624" t="s">
        <v>395</v>
      </c>
      <c r="D25" s="620"/>
      <c r="E25" s="620"/>
      <c r="F25" s="620"/>
      <c r="G25" s="621"/>
    </row>
    <row r="26" spans="1:8" ht="34.5" customHeight="1" x14ac:dyDescent="0.2">
      <c r="A26" s="1"/>
      <c r="B26" s="131" t="s">
        <v>339</v>
      </c>
      <c r="C26" s="624" t="s">
        <v>340</v>
      </c>
      <c r="D26" s="620"/>
      <c r="E26" s="620"/>
      <c r="F26" s="620"/>
      <c r="G26" s="621"/>
    </row>
    <row r="27" spans="1:8" ht="27" customHeight="1" x14ac:dyDescent="0.2">
      <c r="A27" s="1"/>
      <c r="B27" s="132" t="s">
        <v>328</v>
      </c>
      <c r="C27" s="624" t="s">
        <v>392</v>
      </c>
      <c r="D27" s="620"/>
      <c r="E27" s="620"/>
      <c r="F27" s="620"/>
      <c r="G27" s="621"/>
    </row>
    <row r="28" spans="1:8" ht="24" customHeight="1" x14ac:dyDescent="0.2">
      <c r="A28" s="1"/>
      <c r="B28" s="132" t="s">
        <v>330</v>
      </c>
      <c r="C28" s="624" t="s">
        <v>393</v>
      </c>
      <c r="D28" s="620"/>
      <c r="E28" s="620"/>
      <c r="F28" s="620"/>
      <c r="G28" s="621"/>
    </row>
    <row r="29" spans="1:8" ht="30" customHeight="1" x14ac:dyDescent="0.2">
      <c r="A29" s="1"/>
      <c r="B29" s="132" t="s">
        <v>332</v>
      </c>
      <c r="C29" s="624" t="s">
        <v>396</v>
      </c>
      <c r="D29" s="620"/>
      <c r="E29" s="620"/>
      <c r="F29" s="620"/>
      <c r="G29" s="621"/>
    </row>
    <row r="30" spans="1:8" ht="9.75" customHeight="1" x14ac:dyDescent="0.2">
      <c r="A30" s="1"/>
      <c r="B30" s="134"/>
      <c r="C30" s="134"/>
      <c r="D30" s="134"/>
      <c r="E30" s="134"/>
      <c r="F30" s="134"/>
      <c r="G30" s="134"/>
    </row>
    <row r="31" spans="1:8" ht="8.25" customHeight="1" x14ac:dyDescent="0.2">
      <c r="A31" s="1"/>
      <c r="B31" s="133"/>
      <c r="C31" s="133"/>
      <c r="D31" s="133"/>
      <c r="E31" s="133"/>
      <c r="F31" s="133"/>
      <c r="G31" s="133"/>
    </row>
    <row r="32" spans="1:8" ht="15.75" customHeight="1" x14ac:dyDescent="0.2">
      <c r="A32" s="1"/>
      <c r="B32" s="1"/>
      <c r="C32" s="1"/>
      <c r="D32" s="1"/>
      <c r="E32" s="1"/>
      <c r="F32" s="1"/>
      <c r="G32" s="1"/>
    </row>
    <row r="33" spans="1:7" ht="15.75" customHeight="1" x14ac:dyDescent="0.2">
      <c r="A33" s="1"/>
      <c r="B33" s="129" t="s">
        <v>322</v>
      </c>
      <c r="C33" s="625" t="s">
        <v>83</v>
      </c>
      <c r="D33" s="620"/>
      <c r="E33" s="620"/>
      <c r="F33" s="620"/>
      <c r="G33" s="621"/>
    </row>
    <row r="34" spans="1:7" ht="13.5" customHeight="1" x14ac:dyDescent="0.2">
      <c r="A34" s="1"/>
      <c r="B34" s="130" t="s">
        <v>323</v>
      </c>
      <c r="C34" s="625" t="s">
        <v>84</v>
      </c>
      <c r="D34" s="620"/>
      <c r="E34" s="620"/>
      <c r="F34" s="620"/>
      <c r="G34" s="621"/>
    </row>
    <row r="35" spans="1:7" ht="47.25" customHeight="1" x14ac:dyDescent="0.2">
      <c r="A35" s="1"/>
      <c r="B35" s="130" t="s">
        <v>324</v>
      </c>
      <c r="C35" s="624" t="s">
        <v>397</v>
      </c>
      <c r="D35" s="620"/>
      <c r="E35" s="620"/>
      <c r="F35" s="620"/>
      <c r="G35" s="621"/>
    </row>
    <row r="36" spans="1:7" ht="15.75" customHeight="1" x14ac:dyDescent="0.2">
      <c r="A36" s="1"/>
      <c r="B36" s="131" t="s">
        <v>326</v>
      </c>
      <c r="C36" s="630" t="s">
        <v>340</v>
      </c>
      <c r="D36" s="620"/>
      <c r="E36" s="620"/>
      <c r="F36" s="620"/>
      <c r="G36" s="621"/>
    </row>
    <row r="37" spans="1:7" ht="18.75" customHeight="1" x14ac:dyDescent="0.2">
      <c r="A37" s="1"/>
      <c r="B37" s="132" t="s">
        <v>328</v>
      </c>
      <c r="C37" s="624" t="s">
        <v>392</v>
      </c>
      <c r="D37" s="620"/>
      <c r="E37" s="620"/>
      <c r="F37" s="620"/>
      <c r="G37" s="621"/>
    </row>
    <row r="38" spans="1:7" ht="18.75" customHeight="1" x14ac:dyDescent="0.2">
      <c r="A38" s="1"/>
      <c r="B38" s="132" t="s">
        <v>330</v>
      </c>
      <c r="C38" s="624" t="s">
        <v>393</v>
      </c>
      <c r="D38" s="620"/>
      <c r="E38" s="620"/>
      <c r="F38" s="620"/>
      <c r="G38" s="621"/>
    </row>
    <row r="39" spans="1:7" ht="22.5" customHeight="1" x14ac:dyDescent="0.2">
      <c r="A39" s="1"/>
      <c r="B39" s="132" t="s">
        <v>332</v>
      </c>
      <c r="C39" s="633" t="s">
        <v>398</v>
      </c>
      <c r="D39" s="620"/>
      <c r="E39" s="620"/>
      <c r="F39" s="620"/>
      <c r="G39" s="621"/>
    </row>
    <row r="40" spans="1:7" ht="15.75" customHeight="1" x14ac:dyDescent="0.2">
      <c r="A40" s="1"/>
      <c r="B40" s="1"/>
      <c r="C40" s="134"/>
      <c r="D40" s="134"/>
      <c r="E40" s="134"/>
      <c r="F40" s="134"/>
      <c r="G40" s="134"/>
    </row>
    <row r="41" spans="1:7" ht="7.5" customHeight="1" x14ac:dyDescent="0.2">
      <c r="A41" s="1"/>
      <c r="B41" s="133"/>
      <c r="C41" s="133"/>
      <c r="D41" s="133"/>
      <c r="E41" s="133"/>
      <c r="F41" s="133"/>
      <c r="G41" s="133"/>
    </row>
    <row r="42" spans="1:7" ht="15.75" customHeight="1" x14ac:dyDescent="0.2">
      <c r="A42" s="1"/>
      <c r="B42" s="140"/>
      <c r="C42" s="1"/>
      <c r="D42" s="1"/>
      <c r="E42" s="1"/>
      <c r="F42" s="1"/>
      <c r="G42" s="1"/>
    </row>
    <row r="43" spans="1:7" ht="15.75" customHeight="1" x14ac:dyDescent="0.2">
      <c r="A43" s="1"/>
      <c r="B43" s="129" t="s">
        <v>322</v>
      </c>
      <c r="C43" s="625" t="s">
        <v>399</v>
      </c>
      <c r="D43" s="620"/>
      <c r="E43" s="620"/>
      <c r="F43" s="620"/>
      <c r="G43" s="621"/>
    </row>
    <row r="44" spans="1:7" ht="15.75" customHeight="1" x14ac:dyDescent="0.2">
      <c r="A44" s="1"/>
      <c r="B44" s="130" t="s">
        <v>323</v>
      </c>
      <c r="C44" s="625" t="s">
        <v>400</v>
      </c>
      <c r="D44" s="620"/>
      <c r="E44" s="620"/>
      <c r="F44" s="620"/>
      <c r="G44" s="621"/>
    </row>
    <row r="45" spans="1:7" ht="41.25" customHeight="1" x14ac:dyDescent="0.2">
      <c r="A45" s="1"/>
      <c r="B45" s="130" t="s">
        <v>324</v>
      </c>
      <c r="C45" s="624" t="s">
        <v>401</v>
      </c>
      <c r="D45" s="620"/>
      <c r="E45" s="620"/>
      <c r="F45" s="620"/>
      <c r="G45" s="621"/>
    </row>
    <row r="46" spans="1:7" ht="15.75" customHeight="1" x14ac:dyDescent="0.2">
      <c r="A46" s="1"/>
      <c r="B46" s="131" t="s">
        <v>339</v>
      </c>
      <c r="C46" s="627" t="s">
        <v>340</v>
      </c>
      <c r="D46" s="620"/>
      <c r="E46" s="620"/>
      <c r="F46" s="620"/>
      <c r="G46" s="621"/>
    </row>
    <row r="47" spans="1:7" ht="17.25" customHeight="1" x14ac:dyDescent="0.2">
      <c r="A47" s="1"/>
      <c r="B47" s="132" t="s">
        <v>328</v>
      </c>
      <c r="C47" s="624" t="s">
        <v>392</v>
      </c>
      <c r="D47" s="620"/>
      <c r="E47" s="620"/>
      <c r="F47" s="620"/>
      <c r="G47" s="621"/>
    </row>
    <row r="48" spans="1:7" ht="20.25" customHeight="1" x14ac:dyDescent="0.2">
      <c r="A48" s="1"/>
      <c r="B48" s="132" t="s">
        <v>330</v>
      </c>
      <c r="C48" s="624" t="s">
        <v>393</v>
      </c>
      <c r="D48" s="620"/>
      <c r="E48" s="620"/>
      <c r="F48" s="620"/>
      <c r="G48" s="621"/>
    </row>
    <row r="49" spans="1:7" ht="19.5" customHeight="1" x14ac:dyDescent="0.2">
      <c r="A49" s="1"/>
      <c r="B49" s="132" t="s">
        <v>332</v>
      </c>
      <c r="C49" s="633" t="s">
        <v>402</v>
      </c>
      <c r="D49" s="620"/>
      <c r="E49" s="620"/>
      <c r="F49" s="620"/>
      <c r="G49" s="621"/>
    </row>
    <row r="50" spans="1:7" ht="15.75" customHeight="1" x14ac:dyDescent="0.2">
      <c r="A50" s="1"/>
      <c r="B50" s="141"/>
      <c r="C50" s="134"/>
      <c r="D50" s="5"/>
      <c r="E50" s="5"/>
      <c r="F50" s="5"/>
      <c r="G50" s="5"/>
    </row>
    <row r="51" spans="1:7" ht="4.5" customHeight="1" x14ac:dyDescent="0.2">
      <c r="A51" s="1"/>
      <c r="B51" s="133"/>
      <c r="C51" s="133"/>
      <c r="D51" s="133"/>
      <c r="E51" s="133"/>
      <c r="F51" s="133"/>
      <c r="G51" s="133"/>
    </row>
    <row r="52" spans="1:7" ht="15.75" customHeight="1" x14ac:dyDescent="0.2">
      <c r="A52" s="1"/>
      <c r="B52" s="1"/>
      <c r="C52" s="1"/>
      <c r="D52" s="1"/>
      <c r="E52" s="1"/>
      <c r="F52" s="1"/>
      <c r="G52" s="1"/>
    </row>
    <row r="53" spans="1:7" ht="15.75" customHeight="1" x14ac:dyDescent="0.2">
      <c r="A53" s="1"/>
      <c r="B53" s="129" t="s">
        <v>322</v>
      </c>
      <c r="C53" s="625" t="s">
        <v>87</v>
      </c>
      <c r="D53" s="620"/>
      <c r="E53" s="620"/>
      <c r="F53" s="620"/>
      <c r="G53" s="621"/>
    </row>
    <row r="54" spans="1:7" ht="15.75" customHeight="1" x14ac:dyDescent="0.2">
      <c r="A54" s="1"/>
      <c r="B54" s="130" t="s">
        <v>323</v>
      </c>
      <c r="C54" s="625" t="s">
        <v>403</v>
      </c>
      <c r="D54" s="620"/>
      <c r="E54" s="620"/>
      <c r="F54" s="620"/>
      <c r="G54" s="621"/>
    </row>
    <row r="55" spans="1:7" ht="50.25" customHeight="1" x14ac:dyDescent="0.2">
      <c r="A55" s="1"/>
      <c r="B55" s="130" t="s">
        <v>324</v>
      </c>
      <c r="C55" s="624" t="s">
        <v>404</v>
      </c>
      <c r="D55" s="620"/>
      <c r="E55" s="620"/>
      <c r="F55" s="620"/>
      <c r="G55" s="621"/>
    </row>
    <row r="56" spans="1:7" ht="15.75" customHeight="1" x14ac:dyDescent="0.2">
      <c r="A56" s="1"/>
      <c r="B56" s="131" t="s">
        <v>339</v>
      </c>
      <c r="C56" s="627" t="s">
        <v>340</v>
      </c>
      <c r="D56" s="620"/>
      <c r="E56" s="620"/>
      <c r="F56" s="620"/>
      <c r="G56" s="621"/>
    </row>
    <row r="57" spans="1:7" ht="19.5" customHeight="1" x14ac:dyDescent="0.2">
      <c r="A57" s="1"/>
      <c r="B57" s="132" t="s">
        <v>328</v>
      </c>
      <c r="C57" s="624" t="s">
        <v>392</v>
      </c>
      <c r="D57" s="620"/>
      <c r="E57" s="620"/>
      <c r="F57" s="620"/>
      <c r="G57" s="621"/>
    </row>
    <row r="58" spans="1:7" ht="19.5" customHeight="1" x14ac:dyDescent="0.2">
      <c r="A58" s="1"/>
      <c r="B58" s="132" t="s">
        <v>330</v>
      </c>
      <c r="C58" s="624" t="s">
        <v>393</v>
      </c>
      <c r="D58" s="620"/>
      <c r="E58" s="620"/>
      <c r="F58" s="620"/>
      <c r="G58" s="621"/>
    </row>
    <row r="59" spans="1:7" ht="18" customHeight="1" x14ac:dyDescent="0.2">
      <c r="A59" s="1"/>
      <c r="B59" s="132" t="s">
        <v>332</v>
      </c>
      <c r="C59" s="633" t="s">
        <v>405</v>
      </c>
      <c r="D59" s="620"/>
      <c r="E59" s="620"/>
      <c r="F59" s="620"/>
      <c r="G59" s="621"/>
    </row>
    <row r="60" spans="1:7" ht="15.75" customHeight="1" x14ac:dyDescent="0.2">
      <c r="A60" s="1"/>
      <c r="B60" s="1"/>
      <c r="C60" s="1"/>
      <c r="D60" s="1"/>
      <c r="E60" s="1"/>
      <c r="F60" s="1"/>
      <c r="G60" s="1"/>
    </row>
    <row r="61" spans="1:7" ht="4.5" customHeight="1" x14ac:dyDescent="0.2">
      <c r="A61" s="1"/>
      <c r="B61" s="133"/>
      <c r="C61" s="133"/>
      <c r="D61" s="133"/>
      <c r="E61" s="133"/>
      <c r="F61" s="133"/>
      <c r="G61" s="133"/>
    </row>
    <row r="62" spans="1:7" ht="15.75" customHeight="1" x14ac:dyDescent="0.2">
      <c r="A62" s="1"/>
      <c r="B62" s="1"/>
      <c r="C62" s="1"/>
      <c r="D62" s="1"/>
      <c r="E62" s="1"/>
      <c r="F62" s="1"/>
      <c r="G62" s="1"/>
    </row>
    <row r="63" spans="1:7" ht="15.75" customHeight="1" x14ac:dyDescent="0.2">
      <c r="A63" s="1"/>
      <c r="B63" s="129" t="s">
        <v>322</v>
      </c>
      <c r="C63" s="625" t="s">
        <v>89</v>
      </c>
      <c r="D63" s="620"/>
      <c r="E63" s="620"/>
      <c r="F63" s="620"/>
      <c r="G63" s="621"/>
    </row>
    <row r="64" spans="1:7" ht="18" customHeight="1" x14ac:dyDescent="0.2">
      <c r="A64" s="1"/>
      <c r="B64" s="130" t="s">
        <v>323</v>
      </c>
      <c r="C64" s="625" t="s">
        <v>406</v>
      </c>
      <c r="D64" s="620"/>
      <c r="E64" s="620"/>
      <c r="F64" s="620"/>
      <c r="G64" s="621"/>
    </row>
    <row r="65" spans="1:7" ht="50.25" customHeight="1" x14ac:dyDescent="0.2">
      <c r="A65" s="1"/>
      <c r="B65" s="130" t="s">
        <v>324</v>
      </c>
      <c r="C65" s="624" t="s">
        <v>407</v>
      </c>
      <c r="D65" s="620"/>
      <c r="E65" s="620"/>
      <c r="F65" s="620"/>
      <c r="G65" s="621"/>
    </row>
    <row r="66" spans="1:7" ht="15.75" customHeight="1" x14ac:dyDescent="0.2">
      <c r="A66" s="1"/>
      <c r="B66" s="131" t="s">
        <v>339</v>
      </c>
      <c r="C66" s="627" t="s">
        <v>32</v>
      </c>
      <c r="D66" s="620"/>
      <c r="E66" s="620"/>
      <c r="F66" s="620"/>
      <c r="G66" s="621"/>
    </row>
    <row r="67" spans="1:7" ht="19.5" customHeight="1" x14ac:dyDescent="0.2">
      <c r="A67" s="1"/>
      <c r="B67" s="132" t="s">
        <v>328</v>
      </c>
      <c r="C67" s="627" t="s">
        <v>345</v>
      </c>
      <c r="D67" s="620"/>
      <c r="E67" s="620"/>
      <c r="F67" s="620"/>
      <c r="G67" s="621"/>
    </row>
    <row r="68" spans="1:7" ht="19.5" customHeight="1" x14ac:dyDescent="0.2">
      <c r="A68" s="1"/>
      <c r="B68" s="132" t="s">
        <v>330</v>
      </c>
      <c r="C68" s="629" t="s">
        <v>346</v>
      </c>
      <c r="D68" s="620"/>
      <c r="E68" s="620"/>
      <c r="F68" s="620"/>
      <c r="G68" s="621"/>
    </row>
    <row r="69" spans="1:7" ht="18" customHeight="1" x14ac:dyDescent="0.2">
      <c r="A69" s="1"/>
      <c r="B69" s="132" t="s">
        <v>332</v>
      </c>
      <c r="C69" s="627" t="s">
        <v>347</v>
      </c>
      <c r="D69" s="620"/>
      <c r="E69" s="620"/>
      <c r="F69" s="620"/>
      <c r="G69" s="621"/>
    </row>
    <row r="70" spans="1:7" ht="15.75" customHeight="1" x14ac:dyDescent="0.2">
      <c r="A70" s="1"/>
      <c r="B70" s="1"/>
      <c r="C70" s="1"/>
      <c r="D70" s="1"/>
      <c r="E70" s="1"/>
      <c r="F70" s="1"/>
      <c r="G70" s="1"/>
    </row>
    <row r="71" spans="1:7" ht="4.5" customHeight="1" x14ac:dyDescent="0.2">
      <c r="A71" s="1"/>
      <c r="B71" s="133"/>
      <c r="C71" s="133"/>
      <c r="D71" s="133"/>
      <c r="E71" s="133"/>
      <c r="F71" s="133"/>
      <c r="G71" s="133"/>
    </row>
    <row r="72" spans="1:7" ht="15.75" customHeight="1" x14ac:dyDescent="0.2">
      <c r="A72" s="1"/>
      <c r="B72" s="1"/>
      <c r="C72" s="1"/>
      <c r="D72" s="1"/>
      <c r="E72" s="1"/>
      <c r="F72" s="1"/>
      <c r="G72" s="1"/>
    </row>
    <row r="73" spans="1:7" ht="15.75" customHeight="1" x14ac:dyDescent="0.2">
      <c r="A73" s="1"/>
      <c r="B73" s="129" t="s">
        <v>322</v>
      </c>
      <c r="C73" s="625" t="s">
        <v>92</v>
      </c>
      <c r="D73" s="620"/>
      <c r="E73" s="620"/>
      <c r="F73" s="620"/>
      <c r="G73" s="621"/>
    </row>
    <row r="74" spans="1:7" ht="18" customHeight="1" x14ac:dyDescent="0.2">
      <c r="A74" s="1"/>
      <c r="B74" s="130" t="s">
        <v>323</v>
      </c>
      <c r="C74" s="625" t="s">
        <v>93</v>
      </c>
      <c r="D74" s="620"/>
      <c r="E74" s="620"/>
      <c r="F74" s="620"/>
      <c r="G74" s="621"/>
    </row>
    <row r="75" spans="1:7" ht="50.25" customHeight="1" x14ac:dyDescent="0.2">
      <c r="A75" s="1"/>
      <c r="B75" s="130" t="s">
        <v>324</v>
      </c>
      <c r="C75" s="624" t="s">
        <v>408</v>
      </c>
      <c r="D75" s="620"/>
      <c r="E75" s="620"/>
      <c r="F75" s="620"/>
      <c r="G75" s="621"/>
    </row>
    <row r="76" spans="1:7" ht="15.75" customHeight="1" x14ac:dyDescent="0.2">
      <c r="A76" s="1"/>
      <c r="B76" s="131" t="s">
        <v>339</v>
      </c>
      <c r="C76" s="627" t="s">
        <v>257</v>
      </c>
      <c r="D76" s="620"/>
      <c r="E76" s="620"/>
      <c r="F76" s="620"/>
      <c r="G76" s="621"/>
    </row>
    <row r="77" spans="1:7" ht="19.5" customHeight="1" x14ac:dyDescent="0.2">
      <c r="A77" s="1"/>
      <c r="B77" s="132" t="s">
        <v>328</v>
      </c>
      <c r="C77" s="627" t="s">
        <v>345</v>
      </c>
      <c r="D77" s="620"/>
      <c r="E77" s="620"/>
      <c r="F77" s="620"/>
      <c r="G77" s="621"/>
    </row>
    <row r="78" spans="1:7" ht="19.5" customHeight="1" x14ac:dyDescent="0.2">
      <c r="A78" s="1"/>
      <c r="B78" s="132" t="s">
        <v>330</v>
      </c>
      <c r="C78" s="628" t="s">
        <v>409</v>
      </c>
      <c r="D78" s="618"/>
      <c r="E78" s="618"/>
      <c r="F78" s="618"/>
      <c r="G78" s="618"/>
    </row>
    <row r="79" spans="1:7" ht="18" customHeight="1" x14ac:dyDescent="0.2">
      <c r="A79" s="1"/>
      <c r="B79" s="132" t="s">
        <v>332</v>
      </c>
      <c r="C79" s="627" t="s">
        <v>410</v>
      </c>
      <c r="D79" s="620"/>
      <c r="E79" s="620"/>
      <c r="F79" s="620"/>
      <c r="G79" s="621"/>
    </row>
    <row r="80" spans="1:7" ht="15.75" customHeight="1" x14ac:dyDescent="0.2">
      <c r="A80" s="1"/>
      <c r="B80" s="1"/>
      <c r="C80" s="1"/>
      <c r="D80" s="1"/>
      <c r="E80" s="1"/>
      <c r="F80" s="1"/>
      <c r="G80" s="1"/>
    </row>
    <row r="81" spans="1:7" ht="4.5" customHeight="1" x14ac:dyDescent="0.2">
      <c r="A81" s="1"/>
      <c r="B81" s="133"/>
      <c r="C81" s="133"/>
      <c r="D81" s="133"/>
      <c r="E81" s="133"/>
      <c r="F81" s="133"/>
      <c r="G81" s="133"/>
    </row>
    <row r="82" spans="1:7" ht="15.75" customHeight="1" x14ac:dyDescent="0.2">
      <c r="A82" s="1"/>
      <c r="B82" s="1"/>
      <c r="C82" s="1"/>
      <c r="D82" s="1"/>
      <c r="E82" s="1"/>
      <c r="F82" s="1"/>
      <c r="G82" s="1"/>
    </row>
    <row r="83" spans="1:7" ht="15.75" customHeight="1" x14ac:dyDescent="0.2">
      <c r="A83" s="1"/>
      <c r="B83" s="1"/>
      <c r="C83" s="1"/>
      <c r="D83" s="1"/>
      <c r="E83" s="1"/>
      <c r="F83" s="1"/>
      <c r="G83" s="1"/>
    </row>
    <row r="84" spans="1:7" ht="15.75" customHeight="1" x14ac:dyDescent="0.2">
      <c r="A84" s="1"/>
      <c r="B84" s="1"/>
      <c r="C84" s="1"/>
      <c r="D84" s="1"/>
      <c r="E84" s="1"/>
      <c r="F84" s="1"/>
      <c r="G84" s="1"/>
    </row>
    <row r="85" spans="1:7" ht="15.75" customHeight="1" x14ac:dyDescent="0.2">
      <c r="A85" s="1"/>
      <c r="B85" s="1"/>
      <c r="C85" s="1"/>
      <c r="D85" s="1"/>
      <c r="E85" s="1"/>
      <c r="F85" s="1"/>
      <c r="G85" s="1"/>
    </row>
    <row r="86" spans="1:7" ht="15.75" customHeight="1" x14ac:dyDescent="0.2">
      <c r="A86" s="1"/>
      <c r="B86" s="1"/>
      <c r="C86" s="1"/>
      <c r="D86" s="1"/>
      <c r="E86" s="1"/>
      <c r="F86" s="1"/>
      <c r="G86" s="1"/>
    </row>
    <row r="87" spans="1:7" ht="15.75" customHeight="1" x14ac:dyDescent="0.2">
      <c r="A87" s="1"/>
      <c r="B87" s="1"/>
      <c r="C87" s="1"/>
      <c r="D87" s="1"/>
      <c r="E87" s="1"/>
      <c r="F87" s="1"/>
      <c r="G87" s="1"/>
    </row>
    <row r="88" spans="1:7" ht="15.75" customHeight="1" x14ac:dyDescent="0.2">
      <c r="A88" s="1"/>
      <c r="B88" s="1"/>
      <c r="C88" s="1"/>
      <c r="D88" s="1"/>
      <c r="E88" s="1"/>
      <c r="F88" s="1"/>
      <c r="G88" s="1"/>
    </row>
    <row r="89" spans="1:7" ht="15.75" customHeight="1" x14ac:dyDescent="0.2">
      <c r="A89" s="1"/>
      <c r="B89" s="1"/>
      <c r="C89" s="1"/>
      <c r="D89" s="1"/>
      <c r="E89" s="1"/>
      <c r="F89" s="1"/>
      <c r="G89" s="1"/>
    </row>
    <row r="90" spans="1:7" ht="15.75" customHeight="1" x14ac:dyDescent="0.2">
      <c r="A90" s="1"/>
      <c r="B90" s="1"/>
      <c r="C90" s="1"/>
      <c r="D90" s="1"/>
      <c r="E90" s="1"/>
      <c r="F90" s="1"/>
      <c r="G90" s="1"/>
    </row>
    <row r="91" spans="1:7" ht="15.75" customHeight="1" x14ac:dyDescent="0.2">
      <c r="A91" s="1"/>
      <c r="B91" s="1"/>
      <c r="C91" s="1"/>
      <c r="D91" s="1"/>
      <c r="E91" s="1"/>
      <c r="F91" s="1"/>
      <c r="G91" s="1"/>
    </row>
    <row r="92" spans="1:7" ht="15.75" customHeight="1" x14ac:dyDescent="0.2">
      <c r="A92" s="1"/>
      <c r="B92" s="1"/>
      <c r="C92" s="1"/>
      <c r="D92" s="1"/>
      <c r="E92" s="1"/>
      <c r="F92" s="1"/>
      <c r="G92" s="1"/>
    </row>
    <row r="93" spans="1:7" ht="15.75" customHeight="1" x14ac:dyDescent="0.2">
      <c r="A93" s="1"/>
      <c r="B93" s="1"/>
      <c r="C93" s="1"/>
      <c r="D93" s="1"/>
      <c r="E93" s="1"/>
      <c r="F93" s="1"/>
      <c r="G93" s="1"/>
    </row>
    <row r="94" spans="1:7" ht="15.75" customHeight="1" x14ac:dyDescent="0.2">
      <c r="A94" s="1"/>
      <c r="B94" s="1"/>
      <c r="C94" s="1"/>
      <c r="D94" s="1"/>
      <c r="E94" s="1"/>
      <c r="F94" s="1"/>
      <c r="G94" s="1"/>
    </row>
    <row r="95" spans="1:7" ht="15.75" customHeight="1" x14ac:dyDescent="0.2">
      <c r="A95" s="1"/>
      <c r="B95" s="1"/>
      <c r="C95" s="1"/>
      <c r="D95" s="1"/>
      <c r="E95" s="1"/>
      <c r="F95" s="1"/>
      <c r="G95" s="1"/>
    </row>
    <row r="96" spans="1:7" ht="15.75" customHeight="1" x14ac:dyDescent="0.2">
      <c r="A96" s="1"/>
      <c r="B96" s="1"/>
      <c r="C96" s="1"/>
      <c r="D96" s="1"/>
      <c r="E96" s="1"/>
      <c r="F96" s="1"/>
      <c r="G96" s="1"/>
    </row>
    <row r="97" spans="1:7" ht="15.75" customHeight="1" x14ac:dyDescent="0.2">
      <c r="A97" s="1"/>
      <c r="B97" s="1"/>
      <c r="C97" s="1"/>
      <c r="D97" s="1"/>
      <c r="E97" s="1"/>
      <c r="F97" s="1"/>
      <c r="G97" s="1"/>
    </row>
    <row r="98" spans="1:7" ht="15.75" customHeight="1" x14ac:dyDescent="0.2">
      <c r="A98" s="1"/>
      <c r="B98" s="1"/>
      <c r="C98" s="1"/>
      <c r="D98" s="1"/>
      <c r="E98" s="1"/>
      <c r="F98" s="1"/>
      <c r="G98" s="1"/>
    </row>
    <row r="99" spans="1:7" ht="15.75" customHeight="1" x14ac:dyDescent="0.2">
      <c r="A99" s="1"/>
      <c r="B99" s="1"/>
      <c r="C99" s="1"/>
      <c r="D99" s="1"/>
      <c r="E99" s="1"/>
      <c r="F99" s="1"/>
      <c r="G99" s="1"/>
    </row>
    <row r="100" spans="1:7" ht="15.75" customHeight="1" x14ac:dyDescent="0.2">
      <c r="A100" s="1"/>
      <c r="B100" s="1"/>
      <c r="C100" s="1"/>
      <c r="D100" s="1"/>
      <c r="E100" s="1"/>
      <c r="F100" s="1"/>
      <c r="G100" s="1"/>
    </row>
    <row r="101" spans="1:7" ht="15.75" customHeight="1" x14ac:dyDescent="0.2">
      <c r="A101" s="1"/>
      <c r="B101" s="1"/>
      <c r="C101" s="1"/>
      <c r="D101" s="1"/>
      <c r="E101" s="1"/>
      <c r="F101" s="1"/>
      <c r="G101" s="1"/>
    </row>
    <row r="102" spans="1:7" ht="15.75" customHeight="1" x14ac:dyDescent="0.2">
      <c r="A102" s="1"/>
      <c r="B102" s="1"/>
      <c r="C102" s="1"/>
      <c r="D102" s="1"/>
      <c r="E102" s="1"/>
      <c r="F102" s="1"/>
      <c r="G102" s="1"/>
    </row>
    <row r="103" spans="1:7" ht="15.75" customHeight="1" x14ac:dyDescent="0.2">
      <c r="A103" s="1"/>
      <c r="B103" s="1"/>
      <c r="C103" s="1"/>
      <c r="D103" s="1"/>
      <c r="E103" s="1"/>
      <c r="F103" s="1"/>
      <c r="G103" s="1"/>
    </row>
    <row r="104" spans="1:7" ht="15.75" customHeight="1" x14ac:dyDescent="0.2">
      <c r="A104" s="1"/>
      <c r="B104" s="1"/>
      <c r="C104" s="1"/>
      <c r="D104" s="1"/>
      <c r="E104" s="1"/>
      <c r="F104" s="1"/>
      <c r="G104" s="1"/>
    </row>
    <row r="105" spans="1:7" ht="15.75" customHeight="1" x14ac:dyDescent="0.2">
      <c r="A105" s="1"/>
      <c r="B105" s="1"/>
      <c r="C105" s="1"/>
      <c r="D105" s="1"/>
      <c r="E105" s="1"/>
      <c r="F105" s="1"/>
      <c r="G105" s="1"/>
    </row>
    <row r="106" spans="1:7" ht="15.75" customHeight="1" x14ac:dyDescent="0.2">
      <c r="A106" s="1"/>
      <c r="B106" s="1"/>
      <c r="C106" s="1"/>
      <c r="D106" s="1"/>
      <c r="E106" s="1"/>
      <c r="F106" s="1"/>
      <c r="G106" s="1"/>
    </row>
    <row r="107" spans="1:7" ht="15.75" customHeight="1" x14ac:dyDescent="0.2">
      <c r="A107" s="1"/>
      <c r="B107" s="1"/>
      <c r="C107" s="1"/>
      <c r="D107" s="1"/>
      <c r="E107" s="1"/>
      <c r="F107" s="1"/>
      <c r="G107" s="1"/>
    </row>
    <row r="108" spans="1:7" ht="15.75" customHeight="1" x14ac:dyDescent="0.2">
      <c r="A108" s="1"/>
      <c r="B108" s="1"/>
      <c r="C108" s="1"/>
      <c r="D108" s="1"/>
      <c r="E108" s="1"/>
      <c r="F108" s="1"/>
      <c r="G108" s="1"/>
    </row>
    <row r="109" spans="1:7" ht="15.75" customHeight="1" x14ac:dyDescent="0.2">
      <c r="A109" s="1"/>
      <c r="B109" s="1"/>
      <c r="C109" s="1"/>
      <c r="D109" s="1"/>
      <c r="E109" s="1"/>
      <c r="F109" s="1"/>
      <c r="G109" s="1"/>
    </row>
    <row r="110" spans="1:7" ht="15.75" customHeight="1" x14ac:dyDescent="0.2">
      <c r="A110" s="1"/>
      <c r="B110" s="1"/>
      <c r="C110" s="1"/>
      <c r="D110" s="1"/>
      <c r="E110" s="1"/>
      <c r="F110" s="1"/>
      <c r="G110" s="1"/>
    </row>
    <row r="111" spans="1:7" ht="15.75" customHeight="1" x14ac:dyDescent="0.2">
      <c r="A111" s="1"/>
      <c r="B111" s="1"/>
      <c r="C111" s="1"/>
      <c r="D111" s="1"/>
      <c r="E111" s="1"/>
      <c r="F111" s="1"/>
      <c r="G111" s="1"/>
    </row>
    <row r="112" spans="1:7" ht="15.75" customHeight="1" x14ac:dyDescent="0.2">
      <c r="A112" s="1"/>
      <c r="B112" s="1"/>
      <c r="C112" s="1"/>
      <c r="D112" s="1"/>
      <c r="E112" s="1"/>
      <c r="F112" s="1"/>
      <c r="G112" s="1"/>
    </row>
    <row r="113" spans="1:7" ht="15.75" customHeight="1" x14ac:dyDescent="0.2">
      <c r="A113" s="1"/>
      <c r="B113" s="1"/>
      <c r="C113" s="1"/>
      <c r="D113" s="1"/>
      <c r="E113" s="1"/>
      <c r="F113" s="1"/>
      <c r="G113" s="1"/>
    </row>
    <row r="114" spans="1:7" ht="15.75" customHeight="1" x14ac:dyDescent="0.2">
      <c r="A114" s="1"/>
      <c r="B114" s="1"/>
      <c r="C114" s="1"/>
      <c r="D114" s="1"/>
      <c r="E114" s="1"/>
      <c r="F114" s="1"/>
      <c r="G114" s="1"/>
    </row>
    <row r="115" spans="1:7" ht="15.75" customHeight="1" x14ac:dyDescent="0.2">
      <c r="A115" s="1"/>
      <c r="B115" s="1"/>
      <c r="C115" s="1"/>
      <c r="D115" s="1"/>
      <c r="E115" s="1"/>
      <c r="F115" s="1"/>
      <c r="G115" s="1"/>
    </row>
    <row r="116" spans="1:7" ht="15.75" customHeight="1" x14ac:dyDescent="0.2">
      <c r="A116" s="1"/>
      <c r="B116" s="1"/>
      <c r="C116" s="1"/>
      <c r="D116" s="1"/>
      <c r="E116" s="1"/>
      <c r="F116" s="1"/>
      <c r="G116" s="1"/>
    </row>
    <row r="117" spans="1:7" ht="15.75" customHeight="1" x14ac:dyDescent="0.2">
      <c r="A117" s="1"/>
      <c r="B117" s="1"/>
      <c r="C117" s="1"/>
      <c r="D117" s="1"/>
      <c r="E117" s="1"/>
      <c r="F117" s="1"/>
      <c r="G117" s="1"/>
    </row>
    <row r="118" spans="1:7" ht="15.75" customHeight="1" x14ac:dyDescent="0.2">
      <c r="A118" s="1"/>
      <c r="B118" s="1"/>
      <c r="C118" s="1"/>
      <c r="D118" s="1"/>
      <c r="E118" s="1"/>
      <c r="F118" s="1"/>
      <c r="G118" s="1"/>
    </row>
    <row r="119" spans="1:7" ht="15.75" customHeight="1" x14ac:dyDescent="0.2">
      <c r="A119" s="1"/>
      <c r="B119" s="1"/>
      <c r="C119" s="1"/>
      <c r="D119" s="1"/>
      <c r="E119" s="1"/>
      <c r="F119" s="1"/>
      <c r="G119" s="1"/>
    </row>
    <row r="120" spans="1:7" ht="15.75" customHeight="1" x14ac:dyDescent="0.2">
      <c r="A120" s="1"/>
      <c r="B120" s="1"/>
      <c r="C120" s="1"/>
      <c r="D120" s="1"/>
      <c r="E120" s="1"/>
      <c r="F120" s="1"/>
      <c r="G120" s="1"/>
    </row>
    <row r="121" spans="1:7" ht="15.75" customHeight="1" x14ac:dyDescent="0.2">
      <c r="A121" s="1"/>
      <c r="B121" s="1"/>
      <c r="C121" s="1"/>
      <c r="D121" s="1"/>
      <c r="E121" s="1"/>
      <c r="F121" s="1"/>
      <c r="G121" s="1"/>
    </row>
    <row r="122" spans="1:7" ht="15.75" customHeight="1" x14ac:dyDescent="0.2">
      <c r="A122" s="1"/>
      <c r="B122" s="1"/>
      <c r="C122" s="1"/>
      <c r="D122" s="1"/>
      <c r="E122" s="1"/>
      <c r="F122" s="1"/>
      <c r="G122" s="1"/>
    </row>
    <row r="123" spans="1:7" ht="15.75" customHeight="1" x14ac:dyDescent="0.2">
      <c r="A123" s="1"/>
      <c r="B123" s="1"/>
      <c r="C123" s="1"/>
      <c r="D123" s="1"/>
      <c r="E123" s="1"/>
      <c r="F123" s="1"/>
      <c r="G123" s="1"/>
    </row>
    <row r="124" spans="1:7" ht="15.75" customHeight="1" x14ac:dyDescent="0.2">
      <c r="A124" s="1"/>
      <c r="B124" s="1"/>
      <c r="C124" s="1"/>
      <c r="D124" s="1"/>
      <c r="E124" s="1"/>
      <c r="F124" s="1"/>
      <c r="G124" s="1"/>
    </row>
    <row r="125" spans="1:7" ht="15.75" customHeight="1" x14ac:dyDescent="0.2">
      <c r="A125" s="1"/>
      <c r="B125" s="1"/>
      <c r="C125" s="1"/>
      <c r="D125" s="1"/>
      <c r="E125" s="1"/>
      <c r="F125" s="1"/>
      <c r="G125" s="1"/>
    </row>
    <row r="126" spans="1:7" ht="15.75" customHeight="1" x14ac:dyDescent="0.2">
      <c r="A126" s="1"/>
      <c r="B126" s="1"/>
      <c r="C126" s="1"/>
      <c r="D126" s="1"/>
      <c r="E126" s="1"/>
      <c r="F126" s="1"/>
      <c r="G126" s="1"/>
    </row>
    <row r="127" spans="1:7" ht="15.75" customHeight="1" x14ac:dyDescent="0.2">
      <c r="A127" s="1"/>
      <c r="B127" s="1"/>
      <c r="C127" s="1"/>
      <c r="D127" s="1"/>
      <c r="E127" s="1"/>
      <c r="F127" s="1"/>
      <c r="G127" s="1"/>
    </row>
    <row r="128" spans="1:7" ht="15.75" customHeight="1" x14ac:dyDescent="0.2">
      <c r="A128" s="1"/>
      <c r="B128" s="1"/>
      <c r="C128" s="1"/>
      <c r="D128" s="1"/>
      <c r="E128" s="1"/>
      <c r="F128" s="1"/>
      <c r="G128" s="1"/>
    </row>
    <row r="129" spans="1:7" ht="15.75" customHeight="1" x14ac:dyDescent="0.2">
      <c r="A129" s="1"/>
      <c r="B129" s="1"/>
      <c r="C129" s="1"/>
      <c r="D129" s="1"/>
      <c r="E129" s="1"/>
      <c r="F129" s="1"/>
      <c r="G129" s="1"/>
    </row>
    <row r="130" spans="1:7" ht="15.75" customHeight="1" x14ac:dyDescent="0.2">
      <c r="A130" s="1"/>
      <c r="B130" s="1"/>
      <c r="C130" s="1"/>
      <c r="D130" s="1"/>
      <c r="E130" s="1"/>
      <c r="F130" s="1"/>
      <c r="G130" s="1"/>
    </row>
    <row r="131" spans="1:7" ht="15.75" customHeight="1" x14ac:dyDescent="0.2">
      <c r="A131" s="1"/>
      <c r="B131" s="1"/>
      <c r="C131" s="1"/>
      <c r="D131" s="1"/>
      <c r="E131" s="1"/>
      <c r="F131" s="1"/>
      <c r="G131" s="1"/>
    </row>
    <row r="132" spans="1:7" ht="15.75" customHeight="1" x14ac:dyDescent="0.2">
      <c r="A132" s="1"/>
      <c r="B132" s="1"/>
      <c r="C132" s="1"/>
      <c r="D132" s="1"/>
      <c r="E132" s="1"/>
      <c r="F132" s="1"/>
      <c r="G132" s="1"/>
    </row>
    <row r="133" spans="1:7" ht="15.75" customHeight="1" x14ac:dyDescent="0.2">
      <c r="A133" s="1"/>
      <c r="B133" s="1"/>
      <c r="C133" s="1"/>
      <c r="D133" s="1"/>
      <c r="E133" s="1"/>
      <c r="F133" s="1"/>
      <c r="G133" s="1"/>
    </row>
    <row r="134" spans="1:7" ht="15.75" customHeight="1" x14ac:dyDescent="0.2">
      <c r="A134" s="1"/>
      <c r="B134" s="1"/>
      <c r="C134" s="1"/>
      <c r="D134" s="1"/>
      <c r="E134" s="1"/>
      <c r="F134" s="1"/>
      <c r="G134" s="1"/>
    </row>
    <row r="135" spans="1:7" ht="15.75" customHeight="1" x14ac:dyDescent="0.2">
      <c r="A135" s="1"/>
      <c r="B135" s="1"/>
      <c r="C135" s="1"/>
      <c r="D135" s="1"/>
      <c r="E135" s="1"/>
      <c r="F135" s="1"/>
      <c r="G135" s="1"/>
    </row>
    <row r="136" spans="1:7" ht="15.75" customHeight="1" x14ac:dyDescent="0.2">
      <c r="A136" s="1"/>
      <c r="B136" s="1"/>
      <c r="C136" s="1"/>
      <c r="D136" s="1"/>
      <c r="E136" s="1"/>
      <c r="F136" s="1"/>
      <c r="G136" s="1"/>
    </row>
    <row r="137" spans="1:7" ht="15.75" customHeight="1" x14ac:dyDescent="0.2">
      <c r="A137" s="1"/>
      <c r="B137" s="1"/>
      <c r="C137" s="1"/>
      <c r="D137" s="1"/>
      <c r="E137" s="1"/>
      <c r="F137" s="1"/>
      <c r="G137" s="1"/>
    </row>
    <row r="138" spans="1:7" ht="15.75" customHeight="1" x14ac:dyDescent="0.2">
      <c r="A138" s="1"/>
      <c r="B138" s="1"/>
      <c r="C138" s="1"/>
      <c r="D138" s="1"/>
      <c r="E138" s="1"/>
      <c r="F138" s="1"/>
      <c r="G138" s="1"/>
    </row>
    <row r="139" spans="1:7" ht="15.75" customHeight="1" x14ac:dyDescent="0.2">
      <c r="A139" s="1"/>
      <c r="B139" s="1"/>
      <c r="C139" s="1"/>
      <c r="D139" s="1"/>
      <c r="E139" s="1"/>
      <c r="F139" s="1"/>
      <c r="G139" s="1"/>
    </row>
    <row r="140" spans="1:7" ht="15.75" customHeight="1" x14ac:dyDescent="0.2">
      <c r="A140" s="1"/>
      <c r="B140" s="1"/>
      <c r="C140" s="1"/>
      <c r="D140" s="1"/>
      <c r="E140" s="1"/>
      <c r="F140" s="1"/>
      <c r="G140" s="1"/>
    </row>
    <row r="141" spans="1:7" ht="15.75" customHeight="1" x14ac:dyDescent="0.2">
      <c r="A141" s="1"/>
      <c r="B141" s="1"/>
      <c r="C141" s="1"/>
      <c r="D141" s="1"/>
      <c r="E141" s="1"/>
      <c r="F141" s="1"/>
      <c r="G141" s="1"/>
    </row>
    <row r="142" spans="1:7" ht="15.75" customHeight="1" x14ac:dyDescent="0.2">
      <c r="A142" s="1"/>
      <c r="B142" s="1"/>
      <c r="C142" s="1"/>
      <c r="D142" s="1"/>
      <c r="E142" s="1"/>
      <c r="F142" s="1"/>
      <c r="G142" s="1"/>
    </row>
    <row r="143" spans="1:7" ht="15.75" customHeight="1" x14ac:dyDescent="0.2">
      <c r="A143" s="1"/>
      <c r="B143" s="1"/>
      <c r="C143" s="1"/>
      <c r="D143" s="1"/>
      <c r="E143" s="1"/>
      <c r="F143" s="1"/>
      <c r="G143" s="1"/>
    </row>
    <row r="144" spans="1:7" ht="15.75" customHeight="1" x14ac:dyDescent="0.2">
      <c r="A144" s="1"/>
      <c r="B144" s="1"/>
      <c r="C144" s="1"/>
      <c r="D144" s="1"/>
      <c r="E144" s="1"/>
      <c r="F144" s="1"/>
      <c r="G144" s="1"/>
    </row>
    <row r="145" spans="1:7" ht="15.75" customHeight="1" x14ac:dyDescent="0.2">
      <c r="A145" s="1"/>
      <c r="B145" s="1"/>
      <c r="C145" s="1"/>
      <c r="D145" s="1"/>
      <c r="E145" s="1"/>
      <c r="F145" s="1"/>
      <c r="G145" s="1"/>
    </row>
    <row r="146" spans="1:7" ht="15.75" customHeight="1" x14ac:dyDescent="0.2">
      <c r="A146" s="1"/>
      <c r="B146" s="1"/>
      <c r="C146" s="1"/>
      <c r="D146" s="1"/>
      <c r="E146" s="1"/>
      <c r="F146" s="1"/>
      <c r="G146" s="1"/>
    </row>
    <row r="147" spans="1:7" ht="15.75" customHeight="1" x14ac:dyDescent="0.2">
      <c r="A147" s="1"/>
      <c r="B147" s="1"/>
      <c r="C147" s="1"/>
      <c r="D147" s="1"/>
      <c r="E147" s="1"/>
      <c r="F147" s="1"/>
      <c r="G147" s="1"/>
    </row>
    <row r="148" spans="1:7" ht="15.75" customHeight="1" x14ac:dyDescent="0.2">
      <c r="A148" s="1"/>
      <c r="B148" s="1"/>
      <c r="C148" s="1"/>
      <c r="D148" s="1"/>
      <c r="E148" s="1"/>
      <c r="F148" s="1"/>
      <c r="G148" s="1"/>
    </row>
    <row r="149" spans="1:7" ht="15.75" customHeight="1" x14ac:dyDescent="0.2">
      <c r="A149" s="1"/>
      <c r="B149" s="1"/>
      <c r="C149" s="1"/>
      <c r="D149" s="1"/>
      <c r="E149" s="1"/>
      <c r="F149" s="1"/>
      <c r="G149" s="1"/>
    </row>
    <row r="150" spans="1:7" ht="15.75" customHeight="1" x14ac:dyDescent="0.2">
      <c r="A150" s="1"/>
      <c r="B150" s="1"/>
      <c r="C150" s="1"/>
      <c r="D150" s="1"/>
      <c r="E150" s="1"/>
      <c r="F150" s="1"/>
      <c r="G150" s="1"/>
    </row>
    <row r="151" spans="1:7" ht="15.75" customHeight="1" x14ac:dyDescent="0.2">
      <c r="A151" s="1"/>
      <c r="B151" s="1"/>
      <c r="C151" s="1"/>
      <c r="D151" s="1"/>
      <c r="E151" s="1"/>
      <c r="F151" s="1"/>
      <c r="G151" s="1"/>
    </row>
    <row r="152" spans="1:7" ht="15.75" customHeight="1" x14ac:dyDescent="0.2">
      <c r="A152" s="1"/>
      <c r="B152" s="1"/>
      <c r="C152" s="1"/>
      <c r="D152" s="1"/>
      <c r="E152" s="1"/>
      <c r="F152" s="1"/>
      <c r="G152" s="1"/>
    </row>
    <row r="153" spans="1:7" ht="15.75" customHeight="1" x14ac:dyDescent="0.2">
      <c r="A153" s="1"/>
      <c r="B153" s="1"/>
      <c r="C153" s="1"/>
      <c r="D153" s="1"/>
      <c r="E153" s="1"/>
      <c r="F153" s="1"/>
      <c r="G153" s="1"/>
    </row>
    <row r="154" spans="1:7" ht="15.75" customHeight="1" x14ac:dyDescent="0.2">
      <c r="A154" s="1"/>
      <c r="B154" s="1"/>
      <c r="C154" s="1"/>
      <c r="D154" s="1"/>
      <c r="E154" s="1"/>
      <c r="F154" s="1"/>
      <c r="G154" s="1"/>
    </row>
    <row r="155" spans="1:7" ht="15.75" customHeight="1" x14ac:dyDescent="0.2">
      <c r="A155" s="1"/>
      <c r="B155" s="1"/>
      <c r="C155" s="1"/>
      <c r="D155" s="1"/>
      <c r="E155" s="1"/>
      <c r="F155" s="1"/>
      <c r="G155" s="1"/>
    </row>
    <row r="156" spans="1:7" ht="15.75" customHeight="1" x14ac:dyDescent="0.2">
      <c r="A156" s="1"/>
      <c r="B156" s="1"/>
      <c r="C156" s="1"/>
      <c r="D156" s="1"/>
      <c r="E156" s="1"/>
      <c r="F156" s="1"/>
      <c r="G156" s="1"/>
    </row>
    <row r="157" spans="1:7" ht="15.75" customHeight="1" x14ac:dyDescent="0.2">
      <c r="A157" s="1"/>
      <c r="B157" s="1"/>
      <c r="C157" s="1"/>
      <c r="D157" s="1"/>
      <c r="E157" s="1"/>
      <c r="F157" s="1"/>
      <c r="G157" s="1"/>
    </row>
    <row r="158" spans="1:7" ht="15.75" customHeight="1" x14ac:dyDescent="0.2">
      <c r="A158" s="1"/>
      <c r="B158" s="1"/>
      <c r="C158" s="1"/>
      <c r="D158" s="1"/>
      <c r="E158" s="1"/>
      <c r="F158" s="1"/>
      <c r="G158" s="1"/>
    </row>
    <row r="159" spans="1:7" ht="15.75" customHeight="1" x14ac:dyDescent="0.2">
      <c r="A159" s="1"/>
      <c r="B159" s="1"/>
      <c r="C159" s="1"/>
      <c r="D159" s="1"/>
      <c r="E159" s="1"/>
      <c r="F159" s="1"/>
      <c r="G159" s="1"/>
    </row>
    <row r="160" spans="1:7" ht="15.75" customHeight="1" x14ac:dyDescent="0.2">
      <c r="A160" s="1"/>
      <c r="B160" s="1"/>
      <c r="C160" s="1"/>
      <c r="D160" s="1"/>
      <c r="E160" s="1"/>
      <c r="F160" s="1"/>
      <c r="G160" s="1"/>
    </row>
    <row r="161" spans="1:7" ht="15.75" customHeight="1" x14ac:dyDescent="0.2">
      <c r="A161" s="1"/>
      <c r="B161" s="1"/>
      <c r="C161" s="1"/>
      <c r="D161" s="1"/>
      <c r="E161" s="1"/>
      <c r="F161" s="1"/>
      <c r="G161" s="1"/>
    </row>
    <row r="162" spans="1:7" ht="15.75" customHeight="1" x14ac:dyDescent="0.2">
      <c r="A162" s="1"/>
      <c r="B162" s="1"/>
      <c r="C162" s="1"/>
      <c r="D162" s="1"/>
      <c r="E162" s="1"/>
      <c r="F162" s="1"/>
      <c r="G162" s="1"/>
    </row>
    <row r="163" spans="1:7" ht="15.75" customHeight="1" x14ac:dyDescent="0.2">
      <c r="A163" s="1"/>
      <c r="B163" s="1"/>
      <c r="C163" s="1"/>
      <c r="D163" s="1"/>
      <c r="E163" s="1"/>
      <c r="F163" s="1"/>
      <c r="G163" s="1"/>
    </row>
    <row r="164" spans="1:7" ht="15.75" customHeight="1" x14ac:dyDescent="0.2">
      <c r="A164" s="1"/>
      <c r="B164" s="1"/>
      <c r="C164" s="1"/>
      <c r="D164" s="1"/>
      <c r="E164" s="1"/>
      <c r="F164" s="1"/>
      <c r="G164" s="1"/>
    </row>
    <row r="165" spans="1:7" ht="15.75" customHeight="1" x14ac:dyDescent="0.2">
      <c r="A165" s="1"/>
      <c r="B165" s="1"/>
      <c r="C165" s="1"/>
      <c r="D165" s="1"/>
      <c r="E165" s="1"/>
      <c r="F165" s="1"/>
      <c r="G165" s="1"/>
    </row>
    <row r="166" spans="1:7" ht="15.75" customHeight="1" x14ac:dyDescent="0.2">
      <c r="A166" s="1"/>
      <c r="B166" s="1"/>
      <c r="C166" s="1"/>
      <c r="D166" s="1"/>
      <c r="E166" s="1"/>
      <c r="F166" s="1"/>
      <c r="G166" s="1"/>
    </row>
    <row r="167" spans="1:7" ht="15.75" customHeight="1" x14ac:dyDescent="0.2">
      <c r="A167" s="1"/>
      <c r="B167" s="1"/>
      <c r="C167" s="1"/>
      <c r="D167" s="1"/>
      <c r="E167" s="1"/>
      <c r="F167" s="1"/>
      <c r="G167" s="1"/>
    </row>
    <row r="168" spans="1:7" ht="15.75" customHeight="1" x14ac:dyDescent="0.2">
      <c r="A168" s="1"/>
      <c r="B168" s="1"/>
      <c r="C168" s="1"/>
      <c r="D168" s="1"/>
      <c r="E168" s="1"/>
      <c r="F168" s="1"/>
      <c r="G168" s="1"/>
    </row>
    <row r="169" spans="1:7" ht="15.75" customHeight="1" x14ac:dyDescent="0.2">
      <c r="A169" s="1"/>
      <c r="B169" s="1"/>
      <c r="C169" s="1"/>
      <c r="D169" s="1"/>
      <c r="E169" s="1"/>
      <c r="F169" s="1"/>
      <c r="G169" s="1"/>
    </row>
    <row r="170" spans="1:7" ht="15.75" customHeight="1" x14ac:dyDescent="0.2">
      <c r="A170" s="1"/>
      <c r="B170" s="1"/>
      <c r="C170" s="1"/>
      <c r="D170" s="1"/>
      <c r="E170" s="1"/>
      <c r="F170" s="1"/>
      <c r="G170" s="1"/>
    </row>
    <row r="171" spans="1:7" ht="15.75" customHeight="1" x14ac:dyDescent="0.2">
      <c r="A171" s="1"/>
      <c r="B171" s="1"/>
      <c r="C171" s="1"/>
      <c r="D171" s="1"/>
      <c r="E171" s="1"/>
      <c r="F171" s="1"/>
      <c r="G171" s="1"/>
    </row>
    <row r="172" spans="1:7" ht="15.75" customHeight="1" x14ac:dyDescent="0.2">
      <c r="A172" s="1"/>
      <c r="B172" s="1"/>
      <c r="C172" s="1"/>
      <c r="D172" s="1"/>
      <c r="E172" s="1"/>
      <c r="F172" s="1"/>
      <c r="G172" s="1"/>
    </row>
    <row r="173" spans="1:7" ht="15.75" customHeight="1" x14ac:dyDescent="0.2">
      <c r="A173" s="1"/>
      <c r="B173" s="1"/>
      <c r="C173" s="1"/>
      <c r="D173" s="1"/>
      <c r="E173" s="1"/>
      <c r="F173" s="1"/>
      <c r="G173" s="1"/>
    </row>
    <row r="174" spans="1:7" ht="15.75" customHeight="1" x14ac:dyDescent="0.2">
      <c r="A174" s="1"/>
      <c r="B174" s="1"/>
      <c r="C174" s="1"/>
      <c r="D174" s="1"/>
      <c r="E174" s="1"/>
      <c r="F174" s="1"/>
      <c r="G174" s="1"/>
    </row>
    <row r="175" spans="1:7" ht="15.75" customHeight="1" x14ac:dyDescent="0.2">
      <c r="A175" s="1"/>
      <c r="B175" s="1"/>
      <c r="C175" s="1"/>
      <c r="D175" s="1"/>
      <c r="E175" s="1"/>
      <c r="F175" s="1"/>
      <c r="G175" s="1"/>
    </row>
    <row r="176" spans="1:7" ht="15.75" customHeight="1" x14ac:dyDescent="0.2">
      <c r="A176" s="1"/>
      <c r="B176" s="1"/>
      <c r="C176" s="1"/>
      <c r="D176" s="1"/>
      <c r="E176" s="1"/>
      <c r="F176" s="1"/>
      <c r="G176" s="1"/>
    </row>
    <row r="177" spans="1:7" ht="15.75" customHeight="1" x14ac:dyDescent="0.2">
      <c r="A177" s="1"/>
      <c r="B177" s="1"/>
      <c r="C177" s="1"/>
      <c r="D177" s="1"/>
      <c r="E177" s="1"/>
      <c r="F177" s="1"/>
      <c r="G177" s="1"/>
    </row>
    <row r="178" spans="1:7" ht="15.75" customHeight="1" x14ac:dyDescent="0.2">
      <c r="A178" s="1"/>
      <c r="B178" s="1"/>
      <c r="C178" s="1"/>
      <c r="D178" s="1"/>
      <c r="E178" s="1"/>
      <c r="F178" s="1"/>
      <c r="G178" s="1"/>
    </row>
    <row r="179" spans="1:7" ht="15.75" customHeight="1" x14ac:dyDescent="0.2">
      <c r="A179" s="1"/>
      <c r="B179" s="1"/>
      <c r="C179" s="1"/>
      <c r="D179" s="1"/>
      <c r="E179" s="1"/>
      <c r="F179" s="1"/>
      <c r="G179" s="1"/>
    </row>
    <row r="180" spans="1:7" ht="15.75" customHeight="1" x14ac:dyDescent="0.2">
      <c r="A180" s="1"/>
      <c r="B180" s="1"/>
      <c r="C180" s="1"/>
      <c r="D180" s="1"/>
      <c r="E180" s="1"/>
      <c r="F180" s="1"/>
      <c r="G180" s="1"/>
    </row>
    <row r="181" spans="1:7" ht="15.75" customHeight="1" x14ac:dyDescent="0.2">
      <c r="A181" s="1"/>
      <c r="B181" s="1"/>
      <c r="C181" s="1"/>
      <c r="D181" s="1"/>
      <c r="E181" s="1"/>
      <c r="F181" s="1"/>
      <c r="G181" s="1"/>
    </row>
    <row r="182" spans="1:7" ht="15.75" customHeight="1" x14ac:dyDescent="0.2">
      <c r="A182" s="1"/>
      <c r="B182" s="1"/>
      <c r="C182" s="1"/>
      <c r="D182" s="1"/>
      <c r="E182" s="1"/>
      <c r="F182" s="1"/>
      <c r="G182" s="1"/>
    </row>
    <row r="183" spans="1:7" ht="15.75" customHeight="1" x14ac:dyDescent="0.2">
      <c r="A183" s="1"/>
      <c r="B183" s="1"/>
      <c r="C183" s="1"/>
      <c r="D183" s="1"/>
      <c r="E183" s="1"/>
      <c r="F183" s="1"/>
      <c r="G183" s="1"/>
    </row>
    <row r="184" spans="1:7" ht="15.75" customHeight="1" x14ac:dyDescent="0.2">
      <c r="A184" s="1"/>
      <c r="B184" s="1"/>
      <c r="C184" s="1"/>
      <c r="D184" s="1"/>
      <c r="E184" s="1"/>
      <c r="F184" s="1"/>
      <c r="G184" s="1"/>
    </row>
    <row r="185" spans="1:7" ht="15.75" customHeight="1" x14ac:dyDescent="0.2">
      <c r="A185" s="1"/>
      <c r="B185" s="1"/>
      <c r="C185" s="1"/>
      <c r="D185" s="1"/>
      <c r="E185" s="1"/>
      <c r="F185" s="1"/>
      <c r="G185" s="1"/>
    </row>
    <row r="186" spans="1:7" ht="15.75" customHeight="1" x14ac:dyDescent="0.2">
      <c r="A186" s="1"/>
      <c r="B186" s="1"/>
      <c r="C186" s="1"/>
      <c r="D186" s="1"/>
      <c r="E186" s="1"/>
      <c r="F186" s="1"/>
      <c r="G186" s="1"/>
    </row>
    <row r="187" spans="1:7" ht="15.75" customHeight="1" x14ac:dyDescent="0.2">
      <c r="A187" s="1"/>
      <c r="B187" s="1"/>
      <c r="C187" s="1"/>
      <c r="D187" s="1"/>
      <c r="E187" s="1"/>
      <c r="F187" s="1"/>
      <c r="G187" s="1"/>
    </row>
    <row r="188" spans="1:7" ht="15.75" customHeight="1" x14ac:dyDescent="0.2">
      <c r="A188" s="1"/>
      <c r="B188" s="1"/>
      <c r="C188" s="1"/>
      <c r="D188" s="1"/>
      <c r="E188" s="1"/>
      <c r="F188" s="1"/>
      <c r="G188" s="1"/>
    </row>
    <row r="189" spans="1:7" ht="15.75" customHeight="1" x14ac:dyDescent="0.2">
      <c r="A189" s="1"/>
      <c r="B189" s="1"/>
      <c r="C189" s="1"/>
      <c r="D189" s="1"/>
      <c r="E189" s="1"/>
      <c r="F189" s="1"/>
      <c r="G189" s="1"/>
    </row>
    <row r="190" spans="1:7" ht="15.75" customHeight="1" x14ac:dyDescent="0.2">
      <c r="A190" s="1"/>
      <c r="B190" s="1"/>
      <c r="C190" s="1"/>
      <c r="D190" s="1"/>
      <c r="E190" s="1"/>
      <c r="F190" s="1"/>
      <c r="G190" s="1"/>
    </row>
    <row r="191" spans="1:7" ht="15.75" customHeight="1" x14ac:dyDescent="0.2">
      <c r="A191" s="1"/>
      <c r="B191" s="1"/>
      <c r="C191" s="1"/>
      <c r="D191" s="1"/>
      <c r="E191" s="1"/>
      <c r="F191" s="1"/>
      <c r="G191" s="1"/>
    </row>
    <row r="192" spans="1:7" ht="15.75" customHeight="1" x14ac:dyDescent="0.2">
      <c r="A192" s="1"/>
      <c r="B192" s="1"/>
      <c r="C192" s="1"/>
      <c r="D192" s="1"/>
      <c r="E192" s="1"/>
      <c r="F192" s="1"/>
      <c r="G192" s="1"/>
    </row>
    <row r="193" spans="1:7" ht="15.75" customHeight="1" x14ac:dyDescent="0.2">
      <c r="A193" s="1"/>
      <c r="B193" s="1"/>
      <c r="C193" s="1"/>
      <c r="D193" s="1"/>
      <c r="E193" s="1"/>
      <c r="F193" s="1"/>
      <c r="G193" s="1"/>
    </row>
    <row r="194" spans="1:7" ht="15.75" customHeight="1" x14ac:dyDescent="0.2">
      <c r="A194" s="1"/>
      <c r="B194" s="1"/>
      <c r="C194" s="1"/>
      <c r="D194" s="1"/>
      <c r="E194" s="1"/>
      <c r="F194" s="1"/>
      <c r="G194" s="1"/>
    </row>
    <row r="195" spans="1:7" ht="15.75" customHeight="1" x14ac:dyDescent="0.2">
      <c r="A195" s="1"/>
      <c r="B195" s="1"/>
      <c r="C195" s="1"/>
      <c r="D195" s="1"/>
      <c r="E195" s="1"/>
      <c r="F195" s="1"/>
      <c r="G195" s="1"/>
    </row>
    <row r="196" spans="1:7" ht="15.75" customHeight="1" x14ac:dyDescent="0.2">
      <c r="A196" s="1"/>
      <c r="B196" s="1"/>
      <c r="C196" s="1"/>
      <c r="D196" s="1"/>
      <c r="E196" s="1"/>
      <c r="F196" s="1"/>
      <c r="G196" s="1"/>
    </row>
    <row r="197" spans="1:7" ht="15.75" customHeight="1" x14ac:dyDescent="0.2">
      <c r="A197" s="1"/>
      <c r="B197" s="1"/>
      <c r="C197" s="1"/>
      <c r="D197" s="1"/>
      <c r="E197" s="1"/>
      <c r="F197" s="1"/>
      <c r="G197" s="1"/>
    </row>
    <row r="198" spans="1:7" ht="15.75" customHeight="1" x14ac:dyDescent="0.2">
      <c r="A198" s="1"/>
      <c r="B198" s="1"/>
      <c r="C198" s="1"/>
      <c r="D198" s="1"/>
      <c r="E198" s="1"/>
      <c r="F198" s="1"/>
      <c r="G198" s="1"/>
    </row>
    <row r="199" spans="1:7" ht="15.75" customHeight="1" x14ac:dyDescent="0.2">
      <c r="A199" s="1"/>
      <c r="B199" s="1"/>
      <c r="C199" s="1"/>
      <c r="D199" s="1"/>
      <c r="E199" s="1"/>
      <c r="F199" s="1"/>
      <c r="G199" s="1"/>
    </row>
    <row r="200" spans="1:7" ht="15.75" customHeight="1" x14ac:dyDescent="0.2">
      <c r="A200" s="1"/>
      <c r="B200" s="1"/>
      <c r="C200" s="1"/>
      <c r="D200" s="1"/>
      <c r="E200" s="1"/>
      <c r="F200" s="1"/>
      <c r="G200" s="1"/>
    </row>
    <row r="201" spans="1:7" ht="15.75" customHeight="1" x14ac:dyDescent="0.2">
      <c r="A201" s="1"/>
      <c r="B201" s="1"/>
      <c r="C201" s="1"/>
      <c r="D201" s="1"/>
      <c r="E201" s="1"/>
      <c r="F201" s="1"/>
      <c r="G201" s="1"/>
    </row>
    <row r="202" spans="1:7" ht="15.75" customHeight="1" x14ac:dyDescent="0.2">
      <c r="A202" s="1"/>
      <c r="B202" s="1"/>
      <c r="C202" s="1"/>
      <c r="D202" s="1"/>
      <c r="E202" s="1"/>
      <c r="F202" s="1"/>
      <c r="G202" s="1"/>
    </row>
    <row r="203" spans="1:7" ht="15.75" customHeight="1" x14ac:dyDescent="0.2">
      <c r="A203" s="1"/>
      <c r="B203" s="1"/>
      <c r="C203" s="1"/>
      <c r="D203" s="1"/>
      <c r="E203" s="1"/>
      <c r="F203" s="1"/>
      <c r="G203" s="1"/>
    </row>
    <row r="204" spans="1:7" ht="15.75" customHeight="1" x14ac:dyDescent="0.2">
      <c r="A204" s="1"/>
      <c r="B204" s="1"/>
      <c r="C204" s="1"/>
      <c r="D204" s="1"/>
      <c r="E204" s="1"/>
      <c r="F204" s="1"/>
      <c r="G204" s="1"/>
    </row>
    <row r="205" spans="1:7" ht="15.75" customHeight="1" x14ac:dyDescent="0.2">
      <c r="A205" s="1"/>
      <c r="B205" s="1"/>
      <c r="C205" s="1"/>
      <c r="D205" s="1"/>
      <c r="E205" s="1"/>
      <c r="F205" s="1"/>
      <c r="G205" s="1"/>
    </row>
    <row r="206" spans="1:7" ht="15.75" customHeight="1" x14ac:dyDescent="0.2">
      <c r="A206" s="1"/>
      <c r="B206" s="1"/>
      <c r="C206" s="1"/>
      <c r="D206" s="1"/>
      <c r="E206" s="1"/>
      <c r="F206" s="1"/>
      <c r="G206" s="1"/>
    </row>
    <row r="207" spans="1:7" ht="15.75" customHeight="1" x14ac:dyDescent="0.2">
      <c r="A207" s="1"/>
      <c r="B207" s="1"/>
      <c r="C207" s="1"/>
      <c r="D207" s="1"/>
      <c r="E207" s="1"/>
      <c r="F207" s="1"/>
      <c r="G207" s="1"/>
    </row>
    <row r="208" spans="1:7" ht="15.75" customHeight="1" x14ac:dyDescent="0.2">
      <c r="A208" s="1"/>
      <c r="B208" s="1"/>
      <c r="C208" s="1"/>
      <c r="D208" s="1"/>
      <c r="E208" s="1"/>
      <c r="F208" s="1"/>
      <c r="G208" s="1"/>
    </row>
    <row r="209" spans="1:7" ht="15.75" customHeight="1" x14ac:dyDescent="0.2">
      <c r="A209" s="1"/>
      <c r="B209" s="1"/>
      <c r="C209" s="1"/>
      <c r="D209" s="1"/>
      <c r="E209" s="1"/>
      <c r="F209" s="1"/>
      <c r="G209" s="1"/>
    </row>
    <row r="210" spans="1:7" ht="15.75" customHeight="1" x14ac:dyDescent="0.2">
      <c r="A210" s="1"/>
      <c r="B210" s="1"/>
      <c r="C210" s="1"/>
      <c r="D210" s="1"/>
      <c r="E210" s="1"/>
      <c r="F210" s="1"/>
      <c r="G210" s="1"/>
    </row>
    <row r="211" spans="1:7" ht="15.75" customHeight="1" x14ac:dyDescent="0.2">
      <c r="A211" s="1"/>
      <c r="B211" s="1"/>
      <c r="C211" s="1"/>
      <c r="D211" s="1"/>
      <c r="E211" s="1"/>
      <c r="F211" s="1"/>
      <c r="G211" s="1"/>
    </row>
    <row r="212" spans="1:7" ht="15.75" customHeight="1" x14ac:dyDescent="0.2">
      <c r="A212" s="1"/>
      <c r="B212" s="1"/>
      <c r="C212" s="1"/>
      <c r="D212" s="1"/>
      <c r="E212" s="1"/>
      <c r="F212" s="1"/>
      <c r="G212" s="1"/>
    </row>
    <row r="213" spans="1:7" ht="15.75" customHeight="1" x14ac:dyDescent="0.2">
      <c r="A213" s="1"/>
      <c r="B213" s="1"/>
      <c r="C213" s="1"/>
      <c r="D213" s="1"/>
      <c r="E213" s="1"/>
      <c r="F213" s="1"/>
      <c r="G213" s="1"/>
    </row>
    <row r="214" spans="1:7" ht="15.75" customHeight="1" x14ac:dyDescent="0.2">
      <c r="A214" s="1"/>
      <c r="B214" s="1"/>
      <c r="C214" s="1"/>
      <c r="D214" s="1"/>
      <c r="E214" s="1"/>
      <c r="F214" s="1"/>
      <c r="G214" s="1"/>
    </row>
    <row r="215" spans="1:7" ht="15.75" customHeight="1" x14ac:dyDescent="0.2">
      <c r="A215" s="1"/>
      <c r="B215" s="1"/>
      <c r="C215" s="1"/>
      <c r="D215" s="1"/>
      <c r="E215" s="1"/>
      <c r="F215" s="1"/>
      <c r="G215" s="1"/>
    </row>
    <row r="216" spans="1:7" ht="15.75" customHeight="1" x14ac:dyDescent="0.2">
      <c r="A216" s="1"/>
      <c r="B216" s="1"/>
      <c r="C216" s="1"/>
      <c r="D216" s="1"/>
      <c r="E216" s="1"/>
      <c r="F216" s="1"/>
      <c r="G216" s="1"/>
    </row>
    <row r="217" spans="1:7" ht="15.75" customHeight="1" x14ac:dyDescent="0.2">
      <c r="A217" s="1"/>
      <c r="B217" s="1"/>
      <c r="C217" s="1"/>
      <c r="D217" s="1"/>
      <c r="E217" s="1"/>
      <c r="F217" s="1"/>
      <c r="G217" s="1"/>
    </row>
    <row r="218" spans="1:7" ht="15.75" customHeight="1" x14ac:dyDescent="0.2">
      <c r="A218" s="1"/>
      <c r="B218" s="1"/>
      <c r="C218" s="1"/>
      <c r="D218" s="1"/>
      <c r="E218" s="1"/>
      <c r="F218" s="1"/>
      <c r="G218" s="1"/>
    </row>
    <row r="219" spans="1:7" ht="15.75" customHeight="1" x14ac:dyDescent="0.2">
      <c r="A219" s="1"/>
      <c r="B219" s="1"/>
      <c r="C219" s="1"/>
      <c r="D219" s="1"/>
      <c r="E219" s="1"/>
      <c r="F219" s="1"/>
      <c r="G219" s="1"/>
    </row>
    <row r="220" spans="1:7" ht="15.75" customHeight="1" x14ac:dyDescent="0.2">
      <c r="A220" s="1"/>
      <c r="B220" s="1"/>
      <c r="C220" s="1"/>
      <c r="D220" s="1"/>
      <c r="E220" s="1"/>
      <c r="F220" s="1"/>
      <c r="G220" s="1"/>
    </row>
    <row r="221" spans="1:7" ht="15.75" customHeight="1" x14ac:dyDescent="0.2">
      <c r="A221" s="1"/>
      <c r="B221" s="1"/>
      <c r="C221" s="1"/>
      <c r="D221" s="1"/>
      <c r="E221" s="1"/>
      <c r="F221" s="1"/>
      <c r="G221" s="1"/>
    </row>
    <row r="222" spans="1:7" ht="15.75" customHeight="1" x14ac:dyDescent="0.2">
      <c r="A222" s="1"/>
      <c r="B222" s="1"/>
      <c r="C222" s="1"/>
      <c r="D222" s="1"/>
      <c r="E222" s="1"/>
      <c r="F222" s="1"/>
      <c r="G222" s="1"/>
    </row>
    <row r="223" spans="1:7" ht="15.75" customHeight="1" x14ac:dyDescent="0.2">
      <c r="A223" s="1"/>
      <c r="B223" s="1"/>
      <c r="C223" s="1"/>
      <c r="D223" s="1"/>
      <c r="E223" s="1"/>
      <c r="F223" s="1"/>
      <c r="G223" s="1"/>
    </row>
    <row r="224" spans="1:7" ht="15.75" customHeight="1" x14ac:dyDescent="0.2">
      <c r="A224" s="1"/>
      <c r="B224" s="1"/>
      <c r="C224" s="1"/>
      <c r="D224" s="1"/>
      <c r="E224" s="1"/>
      <c r="F224" s="1"/>
      <c r="G224" s="1"/>
    </row>
    <row r="225" spans="1:7" ht="15.75" customHeight="1" x14ac:dyDescent="0.2">
      <c r="A225" s="1"/>
      <c r="B225" s="1"/>
      <c r="C225" s="1"/>
      <c r="D225" s="1"/>
      <c r="E225" s="1"/>
      <c r="F225" s="1"/>
      <c r="G225" s="1"/>
    </row>
    <row r="226" spans="1:7" ht="15.75" customHeight="1" x14ac:dyDescent="0.2">
      <c r="A226" s="1"/>
      <c r="B226" s="1"/>
      <c r="C226" s="1"/>
      <c r="D226" s="1"/>
      <c r="E226" s="1"/>
      <c r="F226" s="1"/>
      <c r="G226" s="1"/>
    </row>
    <row r="227" spans="1:7" ht="15.75" customHeight="1" x14ac:dyDescent="0.2">
      <c r="A227" s="1"/>
      <c r="B227" s="1"/>
      <c r="C227" s="1"/>
      <c r="D227" s="1"/>
      <c r="E227" s="1"/>
      <c r="F227" s="1"/>
      <c r="G227" s="1"/>
    </row>
    <row r="228" spans="1:7" ht="15.75" customHeight="1" x14ac:dyDescent="0.2">
      <c r="A228" s="1"/>
      <c r="B228" s="1"/>
      <c r="C228" s="1"/>
      <c r="D228" s="1"/>
      <c r="E228" s="1"/>
      <c r="F228" s="1"/>
      <c r="G228" s="1"/>
    </row>
    <row r="229" spans="1:7" ht="15.75" customHeight="1" x14ac:dyDescent="0.2">
      <c r="A229" s="1"/>
      <c r="B229" s="1"/>
      <c r="C229" s="1"/>
      <c r="D229" s="1"/>
      <c r="E229" s="1"/>
      <c r="F229" s="1"/>
      <c r="G229" s="1"/>
    </row>
    <row r="230" spans="1:7" ht="15.75" customHeight="1" x14ac:dyDescent="0.2">
      <c r="A230" s="1"/>
      <c r="B230" s="1"/>
      <c r="C230" s="1"/>
      <c r="D230" s="1"/>
      <c r="E230" s="1"/>
      <c r="F230" s="1"/>
      <c r="G230" s="1"/>
    </row>
    <row r="231" spans="1:7" ht="15.75" customHeight="1" x14ac:dyDescent="0.2">
      <c r="A231" s="1"/>
      <c r="B231" s="1"/>
      <c r="C231" s="1"/>
      <c r="D231" s="1"/>
      <c r="E231" s="1"/>
      <c r="F231" s="1"/>
      <c r="G231" s="1"/>
    </row>
    <row r="232" spans="1:7" ht="15.75" customHeight="1" x14ac:dyDescent="0.2">
      <c r="A232" s="1"/>
      <c r="B232" s="1"/>
      <c r="C232" s="1"/>
      <c r="D232" s="1"/>
      <c r="E232" s="1"/>
      <c r="F232" s="1"/>
      <c r="G232" s="1"/>
    </row>
    <row r="233" spans="1:7" ht="15.75" customHeight="1" x14ac:dyDescent="0.2">
      <c r="A233" s="1"/>
      <c r="B233" s="1"/>
      <c r="C233" s="1"/>
      <c r="D233" s="1"/>
      <c r="E233" s="1"/>
      <c r="F233" s="1"/>
      <c r="G233" s="1"/>
    </row>
    <row r="234" spans="1:7" ht="15.75" customHeight="1" x14ac:dyDescent="0.2">
      <c r="A234" s="1"/>
      <c r="B234" s="1"/>
      <c r="C234" s="1"/>
      <c r="D234" s="1"/>
      <c r="E234" s="1"/>
      <c r="F234" s="1"/>
      <c r="G234" s="1"/>
    </row>
    <row r="235" spans="1:7" ht="15.75" customHeight="1" x14ac:dyDescent="0.2">
      <c r="A235" s="1"/>
      <c r="B235" s="1"/>
      <c r="C235" s="1"/>
      <c r="D235" s="1"/>
      <c r="E235" s="1"/>
      <c r="F235" s="1"/>
      <c r="G235" s="1"/>
    </row>
    <row r="236" spans="1:7" ht="15.75" customHeight="1" x14ac:dyDescent="0.2">
      <c r="A236" s="1"/>
      <c r="B236" s="1"/>
      <c r="C236" s="1"/>
      <c r="D236" s="1"/>
      <c r="E236" s="1"/>
      <c r="F236" s="1"/>
      <c r="G236" s="1"/>
    </row>
    <row r="237" spans="1:7" ht="15.75" customHeight="1" x14ac:dyDescent="0.2">
      <c r="A237" s="1"/>
      <c r="B237" s="1"/>
      <c r="C237" s="1"/>
      <c r="D237" s="1"/>
      <c r="E237" s="1"/>
      <c r="F237" s="1"/>
      <c r="G237" s="1"/>
    </row>
    <row r="238" spans="1:7" ht="15.75" customHeight="1" x14ac:dyDescent="0.2">
      <c r="A238" s="1"/>
      <c r="B238" s="1"/>
      <c r="C238" s="1"/>
      <c r="D238" s="1"/>
      <c r="E238" s="1"/>
      <c r="F238" s="1"/>
      <c r="G238" s="1"/>
    </row>
    <row r="239" spans="1:7" ht="15.75" customHeight="1" x14ac:dyDescent="0.2">
      <c r="A239" s="1"/>
      <c r="B239" s="1"/>
      <c r="C239" s="1"/>
      <c r="D239" s="1"/>
      <c r="E239" s="1"/>
      <c r="F239" s="1"/>
      <c r="G239" s="1"/>
    </row>
    <row r="240" spans="1:7" ht="15.75" customHeight="1" x14ac:dyDescent="0.2">
      <c r="A240" s="1"/>
      <c r="B240" s="1"/>
      <c r="C240" s="1"/>
      <c r="D240" s="1"/>
      <c r="E240" s="1"/>
      <c r="F240" s="1"/>
      <c r="G240" s="1"/>
    </row>
    <row r="241" spans="1:7" ht="15.75" customHeight="1" x14ac:dyDescent="0.2">
      <c r="A241" s="1"/>
      <c r="B241" s="1"/>
      <c r="C241" s="1"/>
      <c r="D241" s="1"/>
      <c r="E241" s="1"/>
      <c r="F241" s="1"/>
      <c r="G241" s="1"/>
    </row>
    <row r="242" spans="1:7" ht="15.75" customHeight="1" x14ac:dyDescent="0.2">
      <c r="A242" s="1"/>
      <c r="B242" s="1"/>
      <c r="C242" s="1"/>
      <c r="D242" s="1"/>
      <c r="E242" s="1"/>
      <c r="F242" s="1"/>
      <c r="G242" s="1"/>
    </row>
    <row r="243" spans="1:7" ht="15.75" customHeight="1" x14ac:dyDescent="0.2">
      <c r="A243" s="1"/>
      <c r="B243" s="1"/>
      <c r="C243" s="1"/>
      <c r="D243" s="1"/>
      <c r="E243" s="1"/>
      <c r="F243" s="1"/>
      <c r="G243" s="1"/>
    </row>
    <row r="244" spans="1:7" ht="15.75" customHeight="1" x14ac:dyDescent="0.2">
      <c r="A244" s="1"/>
      <c r="B244" s="1"/>
      <c r="C244" s="1"/>
      <c r="D244" s="1"/>
      <c r="E244" s="1"/>
      <c r="F244" s="1"/>
      <c r="G244" s="1"/>
    </row>
    <row r="245" spans="1:7" ht="15.75" customHeight="1" x14ac:dyDescent="0.2">
      <c r="A245" s="1"/>
      <c r="B245" s="1"/>
      <c r="C245" s="1"/>
      <c r="D245" s="1"/>
      <c r="E245" s="1"/>
      <c r="F245" s="1"/>
      <c r="G245" s="1"/>
    </row>
    <row r="246" spans="1:7" ht="15.75" customHeight="1" x14ac:dyDescent="0.2">
      <c r="A246" s="1"/>
      <c r="B246" s="1"/>
      <c r="C246" s="1"/>
      <c r="D246" s="1"/>
      <c r="E246" s="1"/>
      <c r="F246" s="1"/>
      <c r="G246" s="1"/>
    </row>
    <row r="247" spans="1:7" ht="15.75" customHeight="1" x14ac:dyDescent="0.2">
      <c r="A247" s="1"/>
      <c r="B247" s="1"/>
      <c r="C247" s="1"/>
      <c r="D247" s="1"/>
      <c r="E247" s="1"/>
      <c r="F247" s="1"/>
      <c r="G247" s="1"/>
    </row>
    <row r="248" spans="1:7" ht="15.75" customHeight="1" x14ac:dyDescent="0.2">
      <c r="A248" s="1"/>
      <c r="B248" s="1"/>
      <c r="C248" s="1"/>
      <c r="D248" s="1"/>
      <c r="E248" s="1"/>
      <c r="F248" s="1"/>
      <c r="G248" s="1"/>
    </row>
    <row r="249" spans="1:7" ht="15.75" customHeight="1" x14ac:dyDescent="0.2">
      <c r="A249" s="1"/>
      <c r="B249" s="1"/>
      <c r="C249" s="1"/>
      <c r="D249" s="1"/>
      <c r="E249" s="1"/>
      <c r="F249" s="1"/>
      <c r="G249" s="1"/>
    </row>
    <row r="250" spans="1:7" ht="15.75" customHeight="1" x14ac:dyDescent="0.2">
      <c r="A250" s="1"/>
      <c r="B250" s="1"/>
      <c r="C250" s="1"/>
      <c r="D250" s="1"/>
      <c r="E250" s="1"/>
      <c r="F250" s="1"/>
      <c r="G250" s="1"/>
    </row>
    <row r="251" spans="1:7" ht="15.75" customHeight="1" x14ac:dyDescent="0.2">
      <c r="A251" s="1"/>
      <c r="B251" s="1"/>
      <c r="C251" s="1"/>
      <c r="D251" s="1"/>
      <c r="E251" s="1"/>
      <c r="F251" s="1"/>
      <c r="G251" s="1"/>
    </row>
    <row r="252" spans="1:7" ht="15.75" customHeight="1" x14ac:dyDescent="0.2">
      <c r="A252" s="1"/>
      <c r="B252" s="1"/>
      <c r="C252" s="1"/>
      <c r="D252" s="1"/>
      <c r="E252" s="1"/>
      <c r="F252" s="1"/>
      <c r="G252" s="1"/>
    </row>
    <row r="253" spans="1:7" ht="15.75" customHeight="1" x14ac:dyDescent="0.2">
      <c r="A253" s="1"/>
      <c r="B253" s="1"/>
      <c r="C253" s="1"/>
      <c r="D253" s="1"/>
      <c r="E253" s="1"/>
      <c r="F253" s="1"/>
      <c r="G253" s="1"/>
    </row>
    <row r="254" spans="1:7" ht="15.75" customHeight="1" x14ac:dyDescent="0.2">
      <c r="A254" s="1"/>
      <c r="B254" s="1"/>
      <c r="C254" s="1"/>
      <c r="D254" s="1"/>
      <c r="E254" s="1"/>
      <c r="F254" s="1"/>
      <c r="G254" s="1"/>
    </row>
    <row r="255" spans="1:7" ht="15.75" customHeight="1" x14ac:dyDescent="0.2">
      <c r="A255" s="1"/>
      <c r="B255" s="1"/>
      <c r="C255" s="1"/>
      <c r="D255" s="1"/>
      <c r="E255" s="1"/>
      <c r="F255" s="1"/>
      <c r="G255" s="1"/>
    </row>
    <row r="256" spans="1:7" ht="15.75" customHeight="1" x14ac:dyDescent="0.2">
      <c r="A256" s="1"/>
      <c r="B256" s="1"/>
      <c r="C256" s="1"/>
      <c r="D256" s="1"/>
      <c r="E256" s="1"/>
      <c r="F256" s="1"/>
      <c r="G256" s="1"/>
    </row>
    <row r="257" spans="1:7" ht="15.75" customHeight="1" x14ac:dyDescent="0.2">
      <c r="A257" s="1"/>
      <c r="B257" s="1"/>
      <c r="C257" s="1"/>
      <c r="D257" s="1"/>
      <c r="E257" s="1"/>
      <c r="F257" s="1"/>
      <c r="G257" s="1"/>
    </row>
    <row r="258" spans="1:7" ht="15.75" customHeight="1" x14ac:dyDescent="0.2">
      <c r="A258" s="1"/>
      <c r="B258" s="1"/>
      <c r="C258" s="1"/>
      <c r="D258" s="1"/>
      <c r="E258" s="1"/>
      <c r="F258" s="1"/>
      <c r="G258" s="1"/>
    </row>
    <row r="259" spans="1:7" ht="15.75" customHeight="1" x14ac:dyDescent="0.2">
      <c r="A259" s="1"/>
      <c r="B259" s="1"/>
      <c r="C259" s="1"/>
      <c r="D259" s="1"/>
      <c r="E259" s="1"/>
      <c r="F259" s="1"/>
      <c r="G259" s="1"/>
    </row>
    <row r="260" spans="1:7" ht="15.75" customHeight="1" x14ac:dyDescent="0.2">
      <c r="A260" s="1"/>
      <c r="B260" s="1"/>
      <c r="C260" s="1"/>
      <c r="D260" s="1"/>
      <c r="E260" s="1"/>
      <c r="F260" s="1"/>
      <c r="G260" s="1"/>
    </row>
    <row r="261" spans="1:7" ht="15.75" customHeight="1" x14ac:dyDescent="0.2">
      <c r="A261" s="1"/>
      <c r="B261" s="1"/>
      <c r="C261" s="1"/>
      <c r="D261" s="1"/>
      <c r="E261" s="1"/>
      <c r="F261" s="1"/>
      <c r="G261" s="1"/>
    </row>
    <row r="262" spans="1:7" ht="15.75" customHeight="1" x14ac:dyDescent="0.2">
      <c r="A262" s="1"/>
      <c r="B262" s="1"/>
      <c r="C262" s="1"/>
      <c r="D262" s="1"/>
      <c r="E262" s="1"/>
      <c r="F262" s="1"/>
      <c r="G262" s="1"/>
    </row>
    <row r="263" spans="1:7" ht="15.75" customHeight="1" x14ac:dyDescent="0.2">
      <c r="A263" s="1"/>
      <c r="B263" s="1"/>
      <c r="C263" s="1"/>
      <c r="D263" s="1"/>
      <c r="E263" s="1"/>
      <c r="F263" s="1"/>
      <c r="G263" s="1"/>
    </row>
    <row r="264" spans="1:7" ht="15.75" customHeight="1" x14ac:dyDescent="0.2">
      <c r="A264" s="1"/>
      <c r="B264" s="1"/>
      <c r="C264" s="1"/>
      <c r="D264" s="1"/>
      <c r="E264" s="1"/>
      <c r="F264" s="1"/>
      <c r="G264" s="1"/>
    </row>
    <row r="265" spans="1:7" ht="15.75" customHeight="1" x14ac:dyDescent="0.2">
      <c r="A265" s="1"/>
      <c r="B265" s="1"/>
      <c r="C265" s="1"/>
      <c r="D265" s="1"/>
      <c r="E265" s="1"/>
      <c r="F265" s="1"/>
      <c r="G265" s="1"/>
    </row>
    <row r="266" spans="1:7" ht="15.75" customHeight="1" x14ac:dyDescent="0.2">
      <c r="A266" s="1"/>
      <c r="B266" s="1"/>
      <c r="C266" s="1"/>
      <c r="D266" s="1"/>
      <c r="E266" s="1"/>
      <c r="F266" s="1"/>
      <c r="G266" s="1"/>
    </row>
    <row r="267" spans="1:7" ht="15.75" customHeight="1" x14ac:dyDescent="0.2">
      <c r="A267" s="1"/>
      <c r="B267" s="1"/>
      <c r="C267" s="1"/>
      <c r="D267" s="1"/>
      <c r="E267" s="1"/>
      <c r="F267" s="1"/>
      <c r="G267" s="1"/>
    </row>
    <row r="268" spans="1:7" ht="15.75" customHeight="1" x14ac:dyDescent="0.2">
      <c r="A268" s="1"/>
      <c r="B268" s="1"/>
      <c r="C268" s="1"/>
      <c r="D268" s="1"/>
      <c r="E268" s="1"/>
      <c r="F268" s="1"/>
      <c r="G268" s="1"/>
    </row>
    <row r="269" spans="1:7" ht="15.75" customHeight="1" x14ac:dyDescent="0.2">
      <c r="A269" s="1"/>
      <c r="B269" s="1"/>
      <c r="C269" s="1"/>
      <c r="D269" s="1"/>
      <c r="E269" s="1"/>
      <c r="F269" s="1"/>
      <c r="G269" s="1"/>
    </row>
    <row r="270" spans="1:7" ht="15.75" customHeight="1" x14ac:dyDescent="0.2">
      <c r="A270" s="1"/>
      <c r="B270" s="1"/>
      <c r="C270" s="1"/>
      <c r="D270" s="1"/>
      <c r="E270" s="1"/>
      <c r="F270" s="1"/>
      <c r="G270" s="1"/>
    </row>
    <row r="271" spans="1:7" ht="15.75" customHeight="1" x14ac:dyDescent="0.2">
      <c r="A271" s="1"/>
      <c r="B271" s="1"/>
      <c r="C271" s="1"/>
      <c r="D271" s="1"/>
      <c r="E271" s="1"/>
      <c r="F271" s="1"/>
      <c r="G271" s="1"/>
    </row>
    <row r="272" spans="1:7" ht="15.75" customHeight="1" x14ac:dyDescent="0.2">
      <c r="A272" s="1"/>
      <c r="B272" s="1"/>
      <c r="C272" s="1"/>
      <c r="D272" s="1"/>
      <c r="E272" s="1"/>
      <c r="F272" s="1"/>
      <c r="G272" s="1"/>
    </row>
    <row r="273" spans="1:7" ht="15.75" customHeight="1" x14ac:dyDescent="0.2">
      <c r="A273" s="1"/>
      <c r="B273" s="1"/>
      <c r="C273" s="1"/>
      <c r="D273" s="1"/>
      <c r="E273" s="1"/>
      <c r="F273" s="1"/>
      <c r="G273" s="1"/>
    </row>
    <row r="274" spans="1:7" ht="15.75" customHeight="1" x14ac:dyDescent="0.2">
      <c r="A274" s="1"/>
      <c r="B274" s="1"/>
      <c r="C274" s="1"/>
      <c r="D274" s="1"/>
      <c r="E274" s="1"/>
      <c r="F274" s="1"/>
      <c r="G274" s="1"/>
    </row>
    <row r="275" spans="1:7" ht="15.75" customHeight="1" x14ac:dyDescent="0.2">
      <c r="A275" s="1"/>
      <c r="B275" s="1"/>
      <c r="C275" s="1"/>
      <c r="D275" s="1"/>
      <c r="E275" s="1"/>
      <c r="F275" s="1"/>
      <c r="G275" s="1"/>
    </row>
    <row r="276" spans="1:7" ht="15.75" customHeight="1" x14ac:dyDescent="0.2">
      <c r="A276" s="1"/>
      <c r="B276" s="1"/>
      <c r="C276" s="1"/>
      <c r="D276" s="1"/>
      <c r="E276" s="1"/>
      <c r="F276" s="1"/>
      <c r="G276" s="1"/>
    </row>
    <row r="277" spans="1:7" ht="15.75" customHeight="1" x14ac:dyDescent="0.2">
      <c r="A277" s="1"/>
      <c r="B277" s="1"/>
      <c r="C277" s="1"/>
      <c r="D277" s="1"/>
      <c r="E277" s="1"/>
      <c r="F277" s="1"/>
      <c r="G277" s="1"/>
    </row>
    <row r="278" spans="1:7" ht="15.75" customHeight="1" x14ac:dyDescent="0.2">
      <c r="A278" s="1"/>
      <c r="B278" s="1"/>
      <c r="C278" s="1"/>
      <c r="D278" s="1"/>
      <c r="E278" s="1"/>
      <c r="F278" s="1"/>
      <c r="G278" s="1"/>
    </row>
    <row r="279" spans="1:7" ht="15.75" customHeight="1" x14ac:dyDescent="0.2">
      <c r="A279" s="1"/>
      <c r="B279" s="1"/>
      <c r="C279" s="1"/>
      <c r="D279" s="1"/>
      <c r="E279" s="1"/>
      <c r="F279" s="1"/>
      <c r="G279" s="1"/>
    </row>
    <row r="280" spans="1:7" ht="15.75" customHeight="1" x14ac:dyDescent="0.2"/>
    <row r="281" spans="1:7" ht="15.75" customHeight="1" x14ac:dyDescent="0.2"/>
    <row r="282" spans="1:7" ht="15.75" customHeight="1" x14ac:dyDescent="0.2"/>
    <row r="283" spans="1:7" ht="15.75" customHeight="1" x14ac:dyDescent="0.2"/>
    <row r="284" spans="1:7" ht="15.75" customHeight="1" x14ac:dyDescent="0.2"/>
    <row r="285" spans="1:7" ht="15.75" customHeight="1" x14ac:dyDescent="0.2"/>
    <row r="286" spans="1:7" ht="15.75" customHeight="1" x14ac:dyDescent="0.2"/>
    <row r="287" spans="1:7" ht="15.75" customHeight="1" x14ac:dyDescent="0.2"/>
    <row r="288" spans="1:7"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7">
    <mergeCell ref="C75:G75"/>
    <mergeCell ref="C76:G76"/>
    <mergeCell ref="C77:G77"/>
    <mergeCell ref="C78:G78"/>
    <mergeCell ref="C79:G79"/>
    <mergeCell ref="C57:G57"/>
    <mergeCell ref="C58:G58"/>
    <mergeCell ref="C69:G69"/>
    <mergeCell ref="C73:G73"/>
    <mergeCell ref="C74:G74"/>
    <mergeCell ref="C59:G59"/>
    <mergeCell ref="C63:G63"/>
    <mergeCell ref="C64:G64"/>
    <mergeCell ref="C65:G65"/>
    <mergeCell ref="C66:G66"/>
    <mergeCell ref="C67:G67"/>
    <mergeCell ref="C68:G68"/>
    <mergeCell ref="C49:G49"/>
    <mergeCell ref="C53:G53"/>
    <mergeCell ref="C54:G54"/>
    <mergeCell ref="C55:G55"/>
    <mergeCell ref="C56:G56"/>
    <mergeCell ref="C44:G44"/>
    <mergeCell ref="C45:G45"/>
    <mergeCell ref="C46:G46"/>
    <mergeCell ref="C47:G47"/>
    <mergeCell ref="C48:G48"/>
    <mergeCell ref="C36:G36"/>
    <mergeCell ref="C37:G37"/>
    <mergeCell ref="C38:G38"/>
    <mergeCell ref="C39:G39"/>
    <mergeCell ref="C43:G43"/>
    <mergeCell ref="C28:G28"/>
    <mergeCell ref="C29:G29"/>
    <mergeCell ref="C33:G33"/>
    <mergeCell ref="C34:G34"/>
    <mergeCell ref="C35:G35"/>
    <mergeCell ref="C23:G23"/>
    <mergeCell ref="C24:G24"/>
    <mergeCell ref="C25:G25"/>
    <mergeCell ref="C26:G26"/>
    <mergeCell ref="C27:G27"/>
    <mergeCell ref="C15:G15"/>
    <mergeCell ref="C16:G16"/>
    <mergeCell ref="C17:G17"/>
    <mergeCell ref="C18:G18"/>
    <mergeCell ref="C19:G19"/>
    <mergeCell ref="C7:G7"/>
    <mergeCell ref="C8:G8"/>
    <mergeCell ref="C9:G9"/>
    <mergeCell ref="C13:G13"/>
    <mergeCell ref="C14:G14"/>
    <mergeCell ref="B1:G1"/>
    <mergeCell ref="C3:G3"/>
    <mergeCell ref="C4:G4"/>
    <mergeCell ref="C5:G5"/>
    <mergeCell ref="C6:G6"/>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Fulls de càlcul</vt:lpstr>
      </vt:variant>
      <vt:variant>
        <vt:i4>32</vt:i4>
      </vt:variant>
    </vt:vector>
  </HeadingPairs>
  <TitlesOfParts>
    <vt:vector size="32" baseType="lpstr">
      <vt:lpstr>Quadre de comandament</vt:lpstr>
      <vt:lpstr>Notes metodològiques</vt:lpstr>
      <vt:lpstr>P.1.1</vt:lpstr>
      <vt:lpstr>P.2.1.1</vt:lpstr>
      <vt:lpstr>P.2.1.2</vt:lpstr>
      <vt:lpstr>P.2.1.3</vt:lpstr>
      <vt:lpstr>P.2.1.4</vt:lpstr>
      <vt:lpstr>P.3.1</vt:lpstr>
      <vt:lpstr>P.3.2</vt:lpstr>
      <vt:lpstr>P.3.3</vt:lpstr>
      <vt:lpstr>P.3.4</vt:lpstr>
      <vt:lpstr>P.3.5</vt:lpstr>
      <vt:lpstr>P.3.6</vt:lpstr>
      <vt:lpstr>P.3.7</vt:lpstr>
      <vt:lpstr>P.4.1</vt:lpstr>
      <vt:lpstr>P.4.2</vt:lpstr>
      <vt:lpstr>P.4.3</vt:lpstr>
      <vt:lpstr>P.4.4</vt:lpstr>
      <vt:lpstr>P.5.1</vt:lpstr>
      <vt:lpstr>P.5.2</vt:lpstr>
      <vt:lpstr>P.6.1</vt:lpstr>
      <vt:lpstr>P.7.1</vt:lpstr>
      <vt:lpstr>P.8.1</vt:lpstr>
      <vt:lpstr>SATISFACCIÓ ESTUDIANTAT</vt:lpstr>
      <vt:lpstr>SATISFACCIÓ TITULATS</vt:lpstr>
      <vt:lpstr>SATISFACCIÓ PDI</vt:lpstr>
      <vt:lpstr>PDI categoria, doctorat i sexe</vt:lpstr>
      <vt:lpstr>PTGAS per categoria i sexe </vt:lpstr>
      <vt:lpstr>Selecció PTGAS ETSEIB</vt:lpstr>
      <vt:lpstr>Dones que ocupen càrrecs acad.</vt:lpstr>
      <vt:lpstr>Satisf. amb activ. promoció</vt:lpstr>
      <vt:lpstr>Activitats orientació profess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 Codinas</dc:creator>
  <cp:lastModifiedBy>Remei Ardebol</cp:lastModifiedBy>
  <dcterms:created xsi:type="dcterms:W3CDTF">2023-04-05T14:51:40Z</dcterms:created>
  <dcterms:modified xsi:type="dcterms:W3CDTF">2026-01-15T14:04:21Z</dcterms:modified>
</cp:coreProperties>
</file>